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VÍTEK\PRÁCE\Dýšina\oprava MK 2020\školní\soupis prací\"/>
    </mc:Choice>
  </mc:AlternateContent>
  <bookViews>
    <workbookView xWindow="0" yWindow="0" windowWidth="0" windowHeight="0"/>
  </bookViews>
  <sheets>
    <sheet name="Rekapitulace stavby" sheetId="1" r:id="rId1"/>
    <sheet name="SO 101.1 - 1.ETAPA" sheetId="2" r:id="rId2"/>
    <sheet name="SO 101.2 - 2.ETAPA - UZNA..." sheetId="3" r:id="rId3"/>
    <sheet name="SO 101.3 - 2.ETAPA - NEUZ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101.1 - 1.ETAPA'!$C$89:$K$282</definedName>
    <definedName name="_xlnm.Print_Area" localSheetId="1">'SO 101.1 - 1.ETAPA'!$C$4:$J$39,'SO 101.1 - 1.ETAPA'!$C$45:$J$71,'SO 101.1 - 1.ETAPA'!$C$77:$K$282</definedName>
    <definedName name="_xlnm.Print_Titles" localSheetId="1">'SO 101.1 - 1.ETAPA'!$89:$89</definedName>
    <definedName name="_xlnm._FilterDatabase" localSheetId="2" hidden="1">'SO 101.2 - 2.ETAPA - UZNA...'!$C$89:$K$216</definedName>
    <definedName name="_xlnm.Print_Area" localSheetId="2">'SO 101.2 - 2.ETAPA - UZNA...'!$C$4:$J$39,'SO 101.2 - 2.ETAPA - UZNA...'!$C$45:$J$71,'SO 101.2 - 2.ETAPA - UZNA...'!$C$77:$K$216</definedName>
    <definedName name="_xlnm.Print_Titles" localSheetId="2">'SO 101.2 - 2.ETAPA - UZNA...'!$89:$89</definedName>
    <definedName name="_xlnm._FilterDatabase" localSheetId="3" hidden="1">'SO 101.3 - 2.ETAPA - NEUZ...'!$C$82:$K$125</definedName>
    <definedName name="_xlnm.Print_Area" localSheetId="3">'SO 101.3 - 2.ETAPA - NEUZ...'!$C$4:$J$39,'SO 101.3 - 2.ETAPA - NEUZ...'!$C$45:$J$64,'SO 101.3 - 2.ETAPA - NEUZ...'!$C$70:$K$125</definedName>
    <definedName name="_xlnm.Print_Titles" localSheetId="3">'SO 101.3 - 2.ETAPA - NEUZ...'!$82:$82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79"/>
  <c r="J14"/>
  <c r="J12"/>
  <c r="J77"/>
  <c r="E7"/>
  <c r="E73"/>
  <c i="3" r="J37"/>
  <c r="J36"/>
  <c i="1" r="AY56"/>
  <c i="3" r="J35"/>
  <c i="1" r="AX56"/>
  <c i="3" r="BI215"/>
  <c r="BH215"/>
  <c r="BG215"/>
  <c r="BF215"/>
  <c r="T215"/>
  <c r="T214"/>
  <c r="R215"/>
  <c r="R214"/>
  <c r="P215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3"/>
  <c r="BH203"/>
  <c r="BG203"/>
  <c r="BF203"/>
  <c r="T203"/>
  <c r="R203"/>
  <c r="P203"/>
  <c r="BI200"/>
  <c r="BH200"/>
  <c r="BG200"/>
  <c r="BF200"/>
  <c r="T200"/>
  <c r="R200"/>
  <c r="P200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T174"/>
  <c r="R183"/>
  <c r="R174"/>
  <c r="P183"/>
  <c r="P174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0"/>
  <c r="BH130"/>
  <c r="BG130"/>
  <c r="BF130"/>
  <c r="T130"/>
  <c r="R130"/>
  <c r="P130"/>
  <c r="BI126"/>
  <c r="BH126"/>
  <c r="BG126"/>
  <c r="BF126"/>
  <c r="T126"/>
  <c r="R126"/>
  <c r="P126"/>
  <c r="BI118"/>
  <c r="BH118"/>
  <c r="BG118"/>
  <c r="BF118"/>
  <c r="T118"/>
  <c r="R118"/>
  <c r="P118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3"/>
  <c r="BH93"/>
  <c r="BG93"/>
  <c r="BF93"/>
  <c r="T93"/>
  <c r="R93"/>
  <c r="P93"/>
  <c r="F84"/>
  <c r="E82"/>
  <c r="F52"/>
  <c r="E50"/>
  <c r="J24"/>
  <c r="E24"/>
  <c r="J87"/>
  <c r="J23"/>
  <c r="J21"/>
  <c r="E21"/>
  <c r="J86"/>
  <c r="J20"/>
  <c r="J18"/>
  <c r="E18"/>
  <c r="F55"/>
  <c r="J17"/>
  <c r="J15"/>
  <c r="E15"/>
  <c r="F86"/>
  <c r="J14"/>
  <c r="J12"/>
  <c r="J84"/>
  <c r="E7"/>
  <c r="E48"/>
  <c i="2" r="J160"/>
  <c r="J37"/>
  <c r="J36"/>
  <c i="1" r="AY55"/>
  <c i="2" r="J35"/>
  <c i="1" r="AX55"/>
  <c i="2" r="BI281"/>
  <c r="BH281"/>
  <c r="BG281"/>
  <c r="BF281"/>
  <c r="T281"/>
  <c r="T280"/>
  <c r="R281"/>
  <c r="R280"/>
  <c r="P281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54"/>
  <c r="BH254"/>
  <c r="BG254"/>
  <c r="BF254"/>
  <c r="T254"/>
  <c r="R254"/>
  <c r="P254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194"/>
  <c r="BH194"/>
  <c r="BG194"/>
  <c r="BF194"/>
  <c r="T194"/>
  <c r="R194"/>
  <c r="P194"/>
  <c r="BI191"/>
  <c r="BH191"/>
  <c r="BG191"/>
  <c r="BF191"/>
  <c r="T191"/>
  <c r="R191"/>
  <c r="P191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2"/>
  <c r="BH162"/>
  <c r="BG162"/>
  <c r="BF162"/>
  <c r="T162"/>
  <c r="R162"/>
  <c r="P162"/>
  <c r="J63"/>
  <c r="BI157"/>
  <c r="BH157"/>
  <c r="BG157"/>
  <c r="BF157"/>
  <c r="T157"/>
  <c r="R157"/>
  <c r="P157"/>
  <c r="BI153"/>
  <c r="BH153"/>
  <c r="BG153"/>
  <c r="BF153"/>
  <c r="T153"/>
  <c r="R153"/>
  <c r="P153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7"/>
  <c r="BH107"/>
  <c r="BG107"/>
  <c r="BF107"/>
  <c r="T107"/>
  <c r="R107"/>
  <c r="P107"/>
  <c r="BI98"/>
  <c r="BH98"/>
  <c r="BG98"/>
  <c r="BF98"/>
  <c r="T98"/>
  <c r="R98"/>
  <c r="P98"/>
  <c r="BI93"/>
  <c r="BH93"/>
  <c r="BG93"/>
  <c r="BF93"/>
  <c r="T93"/>
  <c r="R93"/>
  <c r="P93"/>
  <c r="F84"/>
  <c r="E82"/>
  <c r="F52"/>
  <c r="E50"/>
  <c r="J24"/>
  <c r="E24"/>
  <c r="J87"/>
  <c r="J23"/>
  <c r="J21"/>
  <c r="E21"/>
  <c r="J86"/>
  <c r="J20"/>
  <c r="J18"/>
  <c r="E18"/>
  <c r="F55"/>
  <c r="J17"/>
  <c r="J15"/>
  <c r="E15"/>
  <c r="F54"/>
  <c r="J14"/>
  <c r="J12"/>
  <c r="J52"/>
  <c r="E7"/>
  <c r="E80"/>
  <c i="1" r="L50"/>
  <c r="AM50"/>
  <c r="AM49"/>
  <c r="L49"/>
  <c r="AM47"/>
  <c r="L47"/>
  <c r="L45"/>
  <c r="L44"/>
  <c i="4" r="J114"/>
  <c r="J106"/>
  <c r="BK90"/>
  <c i="3" r="BK215"/>
  <c r="J210"/>
  <c r="J200"/>
  <c r="J170"/>
  <c r="BK148"/>
  <c r="BK130"/>
  <c i="2" r="BK278"/>
  <c r="J211"/>
  <c r="BK184"/>
  <c r="BK133"/>
  <c i="3" r="BK188"/>
  <c r="BK168"/>
  <c r="BK151"/>
  <c r="J134"/>
  <c r="BK98"/>
  <c i="2" r="J274"/>
  <c r="BK239"/>
  <c r="J184"/>
  <c r="BK130"/>
  <c r="J265"/>
  <c r="BK203"/>
  <c r="BK107"/>
  <c r="BK136"/>
  <c r="J109"/>
  <c i="4" r="J118"/>
  <c r="BK96"/>
  <c r="J86"/>
  <c i="3" r="J203"/>
  <c r="BK172"/>
  <c r="J145"/>
  <c r="J107"/>
  <c i="2" r="BK243"/>
  <c r="BK139"/>
  <c i="3" r="J165"/>
  <c r="BK113"/>
  <c i="2" r="BK263"/>
  <c r="BK178"/>
  <c r="J113"/>
  <c r="BK206"/>
  <c r="J175"/>
  <c r="BK113"/>
  <c i="4" r="BK114"/>
  <c r="J111"/>
  <c r="BK93"/>
  <c r="BK86"/>
  <c i="3" r="J212"/>
  <c r="BK200"/>
  <c r="J168"/>
  <c r="J137"/>
  <c r="BK110"/>
  <c i="2" r="J281"/>
  <c r="BK225"/>
  <c r="BK175"/>
  <c r="J127"/>
  <c i="3" r="BK193"/>
  <c r="BK170"/>
  <c r="J148"/>
  <c r="BK118"/>
  <c i="2" r="BK281"/>
  <c r="BK254"/>
  <c r="J203"/>
  <c r="BK153"/>
  <c r="BK127"/>
  <c r="J93"/>
  <c r="BK229"/>
  <c r="BK181"/>
  <c r="J162"/>
  <c r="J123"/>
  <c i="4" r="BK123"/>
  <c r="J96"/>
  <c r="J88"/>
  <c i="3" r="BK210"/>
  <c r="J193"/>
  <c r="BK165"/>
  <c r="J142"/>
  <c r="J113"/>
  <c r="BK93"/>
  <c i="2" r="J254"/>
  <c r="J206"/>
  <c r="BK172"/>
  <c r="J107"/>
  <c i="3" r="BK175"/>
  <c r="J160"/>
  <c r="BK145"/>
  <c r="J126"/>
  <c r="J100"/>
  <c i="2" r="BK265"/>
  <c r="BK215"/>
  <c r="BK162"/>
  <c r="BK117"/>
  <c r="J268"/>
  <c r="J225"/>
  <c r="J172"/>
  <c r="BK157"/>
  <c r="BK98"/>
  <c i="4" r="BK118"/>
  <c r="BK106"/>
  <c r="J93"/>
  <c i="3" r="BK212"/>
  <c r="BK203"/>
  <c r="J188"/>
  <c r="BK160"/>
  <c r="J151"/>
  <c r="J118"/>
  <c r="J98"/>
  <c i="2" r="J263"/>
  <c r="BK194"/>
  <c r="BK169"/>
  <c i="1" r="AS54"/>
  <c i="3" r="BK142"/>
  <c r="BK103"/>
  <c i="2" r="J278"/>
  <c r="J247"/>
  <c r="J208"/>
  <c r="J136"/>
  <c r="BK109"/>
  <c r="J239"/>
  <c r="BK211"/>
  <c r="J169"/>
  <c r="J143"/>
  <c i="4" r="BK111"/>
  <c r="J101"/>
  <c r="J90"/>
  <c i="3" r="BK208"/>
  <c r="BK183"/>
  <c r="BK157"/>
  <c r="BK134"/>
  <c r="J103"/>
  <c i="2" r="BK227"/>
  <c r="BK191"/>
  <c r="J157"/>
  <c r="BK93"/>
  <c i="3" r="J172"/>
  <c r="J154"/>
  <c r="BK137"/>
  <c r="J110"/>
  <c r="J93"/>
  <c i="2" r="BK268"/>
  <c r="J243"/>
  <c r="J194"/>
  <c r="BK143"/>
  <c r="BK123"/>
  <c r="BK276"/>
  <c r="J227"/>
  <c r="J178"/>
  <c r="J98"/>
  <c r="J130"/>
  <c i="4" r="J123"/>
  <c r="BK101"/>
  <c r="BK88"/>
  <c i="3" r="J215"/>
  <c r="J208"/>
  <c r="J175"/>
  <c r="BK154"/>
  <c r="BK126"/>
  <c r="BK100"/>
  <c i="2" r="BK274"/>
  <c r="BK208"/>
  <c r="J181"/>
  <c r="J117"/>
  <c i="3" r="J183"/>
  <c r="J157"/>
  <c r="J130"/>
  <c r="BK107"/>
  <c i="2" r="J276"/>
  <c r="J229"/>
  <c r="J191"/>
  <c r="J139"/>
  <c r="BK120"/>
  <c r="BK247"/>
  <c r="J215"/>
  <c r="J133"/>
  <c r="J153"/>
  <c r="J120"/>
  <c l="1" r="T92"/>
  <c r="R152"/>
  <c r="R161"/>
  <c r="P205"/>
  <c r="R210"/>
  <c r="P246"/>
  <c r="BK273"/>
  <c r="J273"/>
  <c r="J69"/>
  <c r="P92"/>
  <c r="BK152"/>
  <c r="J152"/>
  <c r="J62"/>
  <c r="P152"/>
  <c r="T152"/>
  <c r="P161"/>
  <c r="BK205"/>
  <c r="J205"/>
  <c r="J65"/>
  <c r="R205"/>
  <c r="T205"/>
  <c r="P210"/>
  <c r="BK246"/>
  <c r="J246"/>
  <c r="J67"/>
  <c r="R246"/>
  <c r="R273"/>
  <c r="R272"/>
  <c r="BK92"/>
  <c r="J92"/>
  <c r="J61"/>
  <c r="R92"/>
  <c r="R91"/>
  <c r="R90"/>
  <c r="BK161"/>
  <c r="J161"/>
  <c r="J64"/>
  <c r="T161"/>
  <c r="BK210"/>
  <c r="J210"/>
  <c r="J66"/>
  <c r="T210"/>
  <c r="T246"/>
  <c r="P273"/>
  <c r="P272"/>
  <c r="T273"/>
  <c r="T272"/>
  <c i="3" r="BK92"/>
  <c r="J92"/>
  <c r="J61"/>
  <c r="P92"/>
  <c r="R92"/>
  <c r="T92"/>
  <c r="BK125"/>
  <c r="J125"/>
  <c r="J62"/>
  <c r="P125"/>
  <c r="R125"/>
  <c r="T125"/>
  <c r="BK136"/>
  <c r="J136"/>
  <c r="J64"/>
  <c r="P136"/>
  <c r="R136"/>
  <c r="T136"/>
  <c r="BK167"/>
  <c r="J167"/>
  <c r="J65"/>
  <c r="P167"/>
  <c r="R167"/>
  <c r="T167"/>
  <c r="BK187"/>
  <c r="J187"/>
  <c r="J67"/>
  <c r="P187"/>
  <c r="R187"/>
  <c r="T187"/>
  <c r="BK207"/>
  <c r="J207"/>
  <c r="J69"/>
  <c r="P207"/>
  <c r="P206"/>
  <c r="R207"/>
  <c r="R206"/>
  <c r="T207"/>
  <c r="T206"/>
  <c i="4" r="BK85"/>
  <c r="J85"/>
  <c r="J61"/>
  <c r="P85"/>
  <c r="R85"/>
  <c r="T85"/>
  <c r="BK100"/>
  <c r="J100"/>
  <c r="J62"/>
  <c r="P100"/>
  <c r="R100"/>
  <c r="T100"/>
  <c r="BK113"/>
  <c r="J113"/>
  <c r="J63"/>
  <c r="P113"/>
  <c r="R113"/>
  <c r="T113"/>
  <c i="2" r="E48"/>
  <c r="J54"/>
  <c r="F87"/>
  <c r="BE107"/>
  <c r="BE113"/>
  <c r="BE117"/>
  <c r="BE127"/>
  <c r="BE133"/>
  <c r="BE139"/>
  <c r="BE172"/>
  <c r="F86"/>
  <c r="BE130"/>
  <c r="BE136"/>
  <c r="BE143"/>
  <c r="BE184"/>
  <c r="BE191"/>
  <c r="BE208"/>
  <c r="BE239"/>
  <c r="BE243"/>
  <c r="BE254"/>
  <c r="BE268"/>
  <c i="3" r="E80"/>
  <c i="2" r="J55"/>
  <c r="J84"/>
  <c r="BE93"/>
  <c r="BE98"/>
  <c r="BE153"/>
  <c r="BE162"/>
  <c r="BE169"/>
  <c r="BE175"/>
  <c r="BE225"/>
  <c r="BE227"/>
  <c r="BE247"/>
  <c r="BE274"/>
  <c r="BE278"/>
  <c r="BE281"/>
  <c r="BK280"/>
  <c r="J280"/>
  <c r="J70"/>
  <c i="3" r="F54"/>
  <c r="J54"/>
  <c r="J55"/>
  <c r="F87"/>
  <c r="BE93"/>
  <c r="BE100"/>
  <c r="BE110"/>
  <c r="BE113"/>
  <c r="BE118"/>
  <c r="BE130"/>
  <c r="BE137"/>
  <c r="BE142"/>
  <c r="BE148"/>
  <c r="BE151"/>
  <c r="BE165"/>
  <c r="BE168"/>
  <c r="BE170"/>
  <c r="BE172"/>
  <c i="2" r="BE109"/>
  <c r="BE120"/>
  <c r="BE123"/>
  <c r="BE157"/>
  <c r="BE178"/>
  <c r="BE181"/>
  <c r="BE194"/>
  <c r="BE203"/>
  <c r="BE206"/>
  <c r="BE211"/>
  <c r="BE215"/>
  <c r="BE229"/>
  <c r="BE263"/>
  <c r="BE265"/>
  <c r="BE276"/>
  <c i="3" r="J52"/>
  <c r="BE98"/>
  <c r="BE103"/>
  <c r="BE107"/>
  <c r="BE126"/>
  <c r="BE134"/>
  <c r="BE145"/>
  <c r="BE154"/>
  <c r="BE157"/>
  <c r="BE160"/>
  <c r="BE175"/>
  <c r="BE183"/>
  <c r="BE188"/>
  <c r="BE193"/>
  <c r="BE200"/>
  <c r="BE203"/>
  <c r="BE208"/>
  <c r="BE210"/>
  <c r="BE212"/>
  <c r="BE215"/>
  <c r="BK133"/>
  <c r="J133"/>
  <c r="J63"/>
  <c r="BK174"/>
  <c r="J174"/>
  <c r="J66"/>
  <c r="BK214"/>
  <c r="J214"/>
  <c r="J70"/>
  <c i="4" r="E48"/>
  <c r="J52"/>
  <c r="F54"/>
  <c r="J54"/>
  <c r="F55"/>
  <c r="J55"/>
  <c r="BE86"/>
  <c r="BE88"/>
  <c r="BE90"/>
  <c r="BE93"/>
  <c r="BE96"/>
  <c r="BE101"/>
  <c r="BE106"/>
  <c r="BE111"/>
  <c r="BE114"/>
  <c r="BE118"/>
  <c r="BE123"/>
  <c i="2" r="J34"/>
  <c i="1" r="AW55"/>
  <c i="2" r="F34"/>
  <c i="1" r="BA55"/>
  <c i="4" r="F37"/>
  <c i="1" r="BD57"/>
  <c i="3" r="J34"/>
  <c i="1" r="AW56"/>
  <c i="4" r="F36"/>
  <c i="1" r="BC57"/>
  <c i="3" r="F37"/>
  <c i="1" r="BD56"/>
  <c i="4" r="F34"/>
  <c i="1" r="BA57"/>
  <c i="2" r="F36"/>
  <c i="1" r="BC55"/>
  <c i="2" r="F35"/>
  <c i="1" r="BB55"/>
  <c i="4" r="J34"/>
  <c i="1" r="AW57"/>
  <c i="3" r="F34"/>
  <c i="1" r="BA56"/>
  <c i="3" r="F35"/>
  <c i="1" r="BB56"/>
  <c i="3" r="F36"/>
  <c i="1" r="BC56"/>
  <c i="4" r="F35"/>
  <c i="1" r="BB57"/>
  <c i="2" r="F37"/>
  <c i="1" r="BD55"/>
  <c i="3" l="1" r="T91"/>
  <c r="T90"/>
  <c i="4" r="T84"/>
  <c r="T83"/>
  <c r="P84"/>
  <c r="P83"/>
  <c i="1" r="AU57"/>
  <c i="3" r="P91"/>
  <c r="P90"/>
  <c i="1" r="AU56"/>
  <c i="3" r="R91"/>
  <c r="R90"/>
  <c i="2" r="P91"/>
  <c r="P90"/>
  <c i="1" r="AU55"/>
  <c i="2" r="T91"/>
  <c r="T90"/>
  <c i="4" r="R84"/>
  <c r="R83"/>
  <c i="2" r="BK91"/>
  <c r="J91"/>
  <c r="J60"/>
  <c r="BK272"/>
  <c r="J272"/>
  <c r="J68"/>
  <c i="3" r="BK91"/>
  <c r="J91"/>
  <c r="J60"/>
  <c r="BK206"/>
  <c r="J206"/>
  <c r="J68"/>
  <c i="4" r="BK84"/>
  <c r="J84"/>
  <c r="J60"/>
  <c i="3" r="F33"/>
  <c i="1" r="AZ56"/>
  <c i="4" r="J33"/>
  <c i="1" r="AV57"/>
  <c r="AT57"/>
  <c r="BB54"/>
  <c r="AX54"/>
  <c r="BA54"/>
  <c r="AW54"/>
  <c r="AK30"/>
  <c r="BD54"/>
  <c r="W33"/>
  <c i="2" r="F33"/>
  <c i="1" r="AZ55"/>
  <c i="4" r="F33"/>
  <c i="1" r="AZ57"/>
  <c r="BC54"/>
  <c r="W32"/>
  <c i="3" r="J33"/>
  <c i="1" r="AV56"/>
  <c r="AT56"/>
  <c i="2" r="J33"/>
  <c i="1" r="AV55"/>
  <c r="AT55"/>
  <c i="2" l="1" r="BK90"/>
  <c r="J90"/>
  <c r="J59"/>
  <c i="3" r="BK90"/>
  <c r="J90"/>
  <c r="J59"/>
  <c i="4" r="BK83"/>
  <c r="J83"/>
  <c r="J59"/>
  <c i="1" r="W31"/>
  <c r="W30"/>
  <c r="AY54"/>
  <c r="AZ54"/>
  <c r="W29"/>
  <c r="AU54"/>
  <c l="1" r="AV54"/>
  <c r="AK29"/>
  <c i="2" r="J30"/>
  <c i="1" r="AG55"/>
  <c r="AN55"/>
  <c i="4" r="J30"/>
  <c i="1" r="AG57"/>
  <c r="AN57"/>
  <c i="3" r="J30"/>
  <c i="1" r="AG56"/>
  <c r="AN56"/>
  <c i="2" l="1" r="J39"/>
  <c i="3" r="J39"/>
  <c i="4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<sst xmlns="http://schemas.openxmlformats.org/spreadsheetml/2006/main">
  <si>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</si>
  <si>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</si>
  <si>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</si>
  <si>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</si>
  <si>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</si>
  <si>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{5130b4e4-707e-437d-9bd5-2d9c636a8261}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</si>
  <si>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</si>
  <si>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</si>
  <si>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</si>
  <si>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</si>
  <si>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</si>
  <si>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</si>
  <si>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</si>
  <si>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</si>
  <si>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0175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</si>
  <si>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</si>
  <si>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</si>
  <si>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DÝŠINA-ŠKOLNÍ ULICE - REKONSTRUKCE MK</t>
  </si>
  <si>
    <t>KSO:</t>
  </si>
  <si>
    <t/>
  </si>
  <si>
    <t>CC-CZ:</t>
  </si>
  <si>
    <t>Místo:</t>
  </si>
  <si>
    <t xml:space="preserve"> </t>
  </si>
  <si>
    <t>Datum:</t>
  </si>
  <si>
    <t>25. 11. 2020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</si>
  <si>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</si>
  <si>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</si>
  <si>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</si>
  <si>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</si>
  <si>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</si>
  <si>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</si>
  <si>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</si>
  <si>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</si>
  <si>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</si>
  <si>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</si>
  <si>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</si>
  <si>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</si>
  <si>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</si>
  <si>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</si>
  <si>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</si>
  <si>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</si>
  <si>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</si>
  <si>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</si>
  <si>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</si>
  <si>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</si>
  <si>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</si>
  <si>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</si>
  <si>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</si>
  <si>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</si>
  <si>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</si>
  <si>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</si>
  <si>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</si>
  <si>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</si>
  <si>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</si>
  <si>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</si>
  <si>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</si>
  <si>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</si>
  <si>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</si>
  <si>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</si>
  <si>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</si>
  <si>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</si>
  <si>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</si>
  <si>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</si>
  <si>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</si>
  <si>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</si>
  <si>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</si>
  <si>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</si>
  <si>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</si>
  <si>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</si>
  <si>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</si>
  <si>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</si>
  <si>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</si>
  <si>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</si>
  <si>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</si>
  <si>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101.1</t>
  </si>
  <si>
    <t>1.ETAPA</t>
  </si>
  <si>
    <t>STA</t>
  </si>
  <si>
    <t>1</t>
  </si>
  <si>
    <t>{3c697fa7-b8d1-4d54-9f3c-4470ba97f6c7}</t>
  </si>
  <si>
    <t>2</t>
  </si>
  <si>
    <t>SO 101.2</t>
  </si>
  <si>
    <t>2.ETAPA - UZNATELNÉ</t>
  </si>
  <si>
    <t>{c435b09d-384b-4df7-b2ab-cf32b68637fa}</t>
  </si>
  <si>
    <t>SO 101.3</t>
  </si>
  <si>
    <t>2.ETAPA - NEUZNATELNÉ</t>
  </si>
  <si>
    <t>{be262635-0b74-45d7-ac54-f3d92d3f2f4c}</t>
  </si>
  <si>
    <t>KRYCÍ LIST SOUPISU PRACÍ</t>
  </si>
  <si>
    <t>Objekt:</t>
  </si>
  <si>
    <t>SO 101.1 - 1.ETAPA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</si>
  <si>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</si>
  <si>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</si>
  <si>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</si>
  <si>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</si>
  <si>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</si>
  <si>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</si>
  <si>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</si>
  <si>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</si>
  <si>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</si>
  <si>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</si>
  <si>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</si>
  <si>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</si>
  <si>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</si>
  <si>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</si>
  <si>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</si>
  <si>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</si>
  <si>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</si>
  <si>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</si>
  <si>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</si>
  <si>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</si>
  <si>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</si>
  <si>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</si>
  <si>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</si>
  <si>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</si>
  <si>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</si>
  <si>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</si>
  <si>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</si>
  <si>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</si>
  <si>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</si>
  <si>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</si>
  <si>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</si>
  <si>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</si>
  <si>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M</t>
  </si>
  <si>
    <t>999100100</t>
  </si>
  <si>
    <t>Sanace - Výměna nevhodné podložní zeminy (odkop zeminy, odvoz, skládkovné, dovoz vhodného materiálu vč. nákupu, pokládka se zhutněním)</t>
  </si>
  <si>
    <t>m3</t>
  </si>
  <si>
    <t>8</t>
  </si>
  <si>
    <t>4</t>
  </si>
  <si>
    <t>1155305124</t>
  </si>
  <si>
    <t>PP</t>
  </si>
  <si>
    <t>P</t>
  </si>
  <si>
    <t xml:space="preserve">Poznámka k položce:_x000d_
výměna počítána v 50%  povrchu tl. 300mm</t>
  </si>
  <si>
    <t>VV</t>
  </si>
  <si>
    <t>(3018-1117)*0,3</t>
  </si>
  <si>
    <t>570,3*0,5 'Přepočtené koeficientem množství</t>
  </si>
  <si>
    <t>K</t>
  </si>
  <si>
    <t>113106171</t>
  </si>
  <si>
    <t>Rozebrání dlažeb vozovek ze zámkové dlažby s ložem z kameniva ručně</t>
  </si>
  <si>
    <t>m2</t>
  </si>
  <si>
    <t>CS ÚRS 2019 01</t>
  </si>
  <si>
    <t>-11632715</t>
  </si>
  <si>
    <t>Rozebrání dlažeb a dílců vozovek a ploch s přemístěním hmot na skládku na vzdálenost do 3 m nebo s naložením na dopravní prostředek, s jakoukoliv výplní spár ručně ze zámkové dlažby s ložem z kameniva</t>
  </si>
  <si>
    <t>VJEZD</t>
  </si>
  <si>
    <t>18</t>
  </si>
  <si>
    <t>POPELNICE</t>
  </si>
  <si>
    <t>6</t>
  </si>
  <si>
    <t>PŘEDPOKLAD UVOLNĚNÍ DLAŽBY PŘI VYOPADNUTÍ KRAJNÍKU</t>
  </si>
  <si>
    <t>50</t>
  </si>
  <si>
    <t>Součet</t>
  </si>
  <si>
    <t>3</t>
  </si>
  <si>
    <t>113107243</t>
  </si>
  <si>
    <t>Odstranění podkladu živičného tl 150 mm strojně pl přes 200 m2</t>
  </si>
  <si>
    <t>CS ÚRS 2020 01</t>
  </si>
  <si>
    <t>124481359</t>
  </si>
  <si>
    <t>Odstranění podkladů nebo krytů strojně plochy jednotlivě přes 200 m2 s přemístěním hmot na skládku na vzdálenost do 20 m nebo s naložením na dopravní prostředek živičných, o tl. vrstvy přes 100 do 150 mm</t>
  </si>
  <si>
    <t>113202111</t>
  </si>
  <si>
    <t>Vytrhání obrub krajníků obrubníků stojatých</t>
  </si>
  <si>
    <t>m</t>
  </si>
  <si>
    <t>-161698473</t>
  </si>
  <si>
    <t>Vytrhání obrub s vybouráním lože, s přemístěním hmot na skládku na vzdálenost do 3 m nebo s naložením na dopravní prostředek z krajníků nebo obrubníků stojatých</t>
  </si>
  <si>
    <t>KRAJNÍK</t>
  </si>
  <si>
    <t>31-15</t>
  </si>
  <si>
    <t>5</t>
  </si>
  <si>
    <t>113204111</t>
  </si>
  <si>
    <t>Vytrhání obrub záhonových</t>
  </si>
  <si>
    <t>1496380257</t>
  </si>
  <si>
    <t>Vytrhání obrub s vybouráním lože, s přemístěním hmot na skládku na vzdálenost do 3 m nebo s naložením na dopravní prostředek záhonových</t>
  </si>
  <si>
    <t xml:space="preserve"> OBRUBNÍK 500/250/80</t>
  </si>
  <si>
    <t>122202203</t>
  </si>
  <si>
    <t>Odkopávky a prokopávky nezapažené pro silnice objemu do 5000 m3 v hornině tř. 3</t>
  </si>
  <si>
    <t>-1083509834</t>
  </si>
  <si>
    <t>Odkopávky a prokopávky nezapažené pro silnice s přemístěním výkopku v příčných profilech na vzdálenost do 15 m nebo s naložením na dopravní prostředek v hornině tř. 3 přes 1 000 do 5 000 m3</t>
  </si>
  <si>
    <t>(3018-1117)*0,35</t>
  </si>
  <si>
    <t>7</t>
  </si>
  <si>
    <t>162701105</t>
  </si>
  <si>
    <t>Vodorovné přemístění do 10000 m výkopku/sypaniny z horniny tř. 1 až 4</t>
  </si>
  <si>
    <t>546263020</t>
  </si>
  <si>
    <t>Vodorovné přemístění výkopku nebo sypaniny po suchu na obvyklém dopravním prostředku, bez naložení výkopku, avšak se složením bez rozhrnutí z horniny tř. 1 až 4 na vzdálenost přes 9 000 do 10 000 m</t>
  </si>
  <si>
    <t>665,35</t>
  </si>
  <si>
    <t>162701109</t>
  </si>
  <si>
    <t>Příplatek k vodorovnému přemístění výkopku/sypaniny z horniny tř. 1 až 4 ZKD 1000 m přes 10000 m</t>
  </si>
  <si>
    <t>-387310629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</si>
  <si>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</si>
  <si>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Poznámka k položce:_x000d_
skládka do 20km</t>
  </si>
  <si>
    <t>665,35*10 'Přepočtené koeficientem množství</t>
  </si>
  <si>
    <t>9</t>
  </si>
  <si>
    <t>181301101</t>
  </si>
  <si>
    <t>Rozprostření ornice tl vrstvy do 100 mm pl do 500 m2 v rovině nebo ve svahu do 1:5</t>
  </si>
  <si>
    <t>2017485691</t>
  </si>
  <si>
    <t>Rozprostření a urovnání ornice v rovině nebo ve svahu sklonu do 1:5 při souvislé ploše do 500 m2, tl. vrstvy do 100 mm</t>
  </si>
  <si>
    <t>410-100</t>
  </si>
  <si>
    <t>10</t>
  </si>
  <si>
    <t>181411131</t>
  </si>
  <si>
    <t>Založení parkového trávníku výsevem plochy do 1000 m2 v rovině a ve svahu do 1:5</t>
  </si>
  <si>
    <t>662889034</t>
  </si>
  <si>
    <t>Založení trávníku na půdě předem připravené plochy do 1000 m2 výsevem včetně utažení parkového v rovině nebo na svahu do 1:5</t>
  </si>
  <si>
    <t>11</t>
  </si>
  <si>
    <t>00572410</t>
  </si>
  <si>
    <t>osivo směs travní parková</t>
  </si>
  <si>
    <t>kg</t>
  </si>
  <si>
    <t>811750063</t>
  </si>
  <si>
    <t>310*0,015 'Přepočtené koeficientem množství</t>
  </si>
  <si>
    <t>12</t>
  </si>
  <si>
    <t>10364101</t>
  </si>
  <si>
    <t xml:space="preserve">zemina pro terénní úpravy -  ornice</t>
  </si>
  <si>
    <t>t</t>
  </si>
  <si>
    <t>-74369068</t>
  </si>
  <si>
    <t>310*0,1*1,8</t>
  </si>
  <si>
    <t>13</t>
  </si>
  <si>
    <t>181951101</t>
  </si>
  <si>
    <t>Úprava pláně v hornině tř. 1 až 4 bez zhutnění</t>
  </si>
  <si>
    <t>-356323343</t>
  </si>
  <si>
    <t>Úprava pláně vyrovnáním výškových rozdílů v hornině tř. 1 až 4 bez zhutnění</t>
  </si>
  <si>
    <t>TRÁVNÍK</t>
  </si>
  <si>
    <t>14</t>
  </si>
  <si>
    <t>181951102</t>
  </si>
  <si>
    <t>Úprava pláně v hornině tř. 1 až 4 se zhutněním</t>
  </si>
  <si>
    <t>-1260817609</t>
  </si>
  <si>
    <t>Úprava pláně vyrovnáním výškových rozdílů v hornině tř. 1 až 4 se zhutněním</t>
  </si>
  <si>
    <t>VOZOVKA</t>
  </si>
  <si>
    <t>1901</t>
  </si>
  <si>
    <t>17</t>
  </si>
  <si>
    <t>VCHODY</t>
  </si>
  <si>
    <t>Zakládání</t>
  </si>
  <si>
    <t>213141112</t>
  </si>
  <si>
    <t>Zřízení vrstvy z geotextilie v rovině nebo ve sklonu do 1:5 š do 6 m</t>
  </si>
  <si>
    <t>1886269210</t>
  </si>
  <si>
    <t>Zřízení vrstvy z geotextilie filtrační, separační, odvodňovací, ochranné, výztužné nebo protierozní v rovině nebo ve sklonu do 1:5, šířky přes 3 do 6 m</t>
  </si>
  <si>
    <t>3050-1120</t>
  </si>
  <si>
    <t>1930*1,15 'Přepočtené koeficientem množství</t>
  </si>
  <si>
    <t>16</t>
  </si>
  <si>
    <t>69311068</t>
  </si>
  <si>
    <t>geotextilie netkaná separační, ochranná, filtrační, drenážní PP 300g/m2</t>
  </si>
  <si>
    <t>-1830408483</t>
  </si>
  <si>
    <t>Svislé a kompletní konstrukce</t>
  </si>
  <si>
    <t>Komunikace pozemní</t>
  </si>
  <si>
    <t>564851111</t>
  </si>
  <si>
    <t>Podklad ze štěrkodrtě ŠD tl 150 mm</t>
  </si>
  <si>
    <t>-149710084</t>
  </si>
  <si>
    <t>Podklad ze štěrkodrti ŠD s rozprostřením a zhutněním, po zhutnění tl. 150 mm</t>
  </si>
  <si>
    <t>VJEZDY</t>
  </si>
  <si>
    <t>20+18+17</t>
  </si>
  <si>
    <t>VCHODY + CHODNÍK</t>
  </si>
  <si>
    <t>2,5</t>
  </si>
  <si>
    <t>564861111</t>
  </si>
  <si>
    <t>Podklad ze štěrkodrtě ŠD tl 200 mm</t>
  </si>
  <si>
    <t>11234700</t>
  </si>
  <si>
    <t>Podklad ze štěrkodrti ŠD s rozprostřením a zhutněním, po zhutnění tl. 200 mm</t>
  </si>
  <si>
    <t>3018-1117</t>
  </si>
  <si>
    <t>19</t>
  </si>
  <si>
    <t>564952111</t>
  </si>
  <si>
    <t>Podklad z mechanicky zpevněného kameniva MZK tl 150 mm</t>
  </si>
  <si>
    <t>-328329357</t>
  </si>
  <si>
    <t>Podklad z mechanicky zpevněného kameniva MZK (minerální beton) s rozprostřením a s hutněním, po zhutnění tl. 150 mm</t>
  </si>
  <si>
    <t>20</t>
  </si>
  <si>
    <t>565135111</t>
  </si>
  <si>
    <t>Asfaltový beton vrstva podkladní ACP 16 (obalované kamenivo OKS) tl 50 mm š do 3 m</t>
  </si>
  <si>
    <t>-1103037831</t>
  </si>
  <si>
    <t>Asfaltový beton vrstva podkladní ACP 16 (obalované kamenivo střednězrnné - OKS) s rozprostřením a zhutněním v pruhu šířky do 3 m, po zhutnění tl. 50 mm</t>
  </si>
  <si>
    <t>573211108</t>
  </si>
  <si>
    <t>Postřik živičný spojovací z asfaltu v množství 0,40 kg/m2</t>
  </si>
  <si>
    <t>78204621</t>
  </si>
  <si>
    <t>Postřik spojovací PS bez posypu kamenivem z asfaltu silničního, v množství 0,40 kg/m2</t>
  </si>
  <si>
    <t>22</t>
  </si>
  <si>
    <t>577144111</t>
  </si>
  <si>
    <t>Asfaltový beton vrstva obrusná ACO 11 (ABS) tř. I tl 50 mm š do 3 m z nemodifikovaného asfaltu</t>
  </si>
  <si>
    <t>-1305729618</t>
  </si>
  <si>
    <t>Asfaltový beton vrstva obrusná ACO 11 (ABS) s rozprostřením a se zhutněním z nemodifikovaného asfaltu v pruhu šířky do 3 m tř. I, po zhutnění tl. 50 mm</t>
  </si>
  <si>
    <t>23</t>
  </si>
  <si>
    <t>596211110</t>
  </si>
  <si>
    <t>Kladení zámkové dlažby komunikací pro pěší tl 60 mm skupiny A pl do 50 m2</t>
  </si>
  <si>
    <t>-1959521793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</si>
  <si>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</si>
  <si>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ZNOVUOSAZENÍ DLAŽBY PO UVOLNĚNÍ OBRUBY</t>
  </si>
  <si>
    <t>30+6</t>
  </si>
  <si>
    <t>2,0</t>
  </si>
  <si>
    <t>24</t>
  </si>
  <si>
    <t>59245018</t>
  </si>
  <si>
    <t>dlažba skladebná betonová 200x100x60mm přírodní</t>
  </si>
  <si>
    <t>-194421009</t>
  </si>
  <si>
    <t>25</t>
  </si>
  <si>
    <t>596212211</t>
  </si>
  <si>
    <t>Kladení zámkové dlažby pozemních komunikací tl 80 mm skupiny A pl do 100 m2</t>
  </si>
  <si>
    <t>-228619880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</si>
  <si>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50 do 100 m2</t>
  </si>
  <si>
    <t xml:space="preserve">UVOLNĚNÁ </t>
  </si>
  <si>
    <t>PŘEDPOKLAD PŘESKLÁDÁNÍ PO UVOLNĚNÍ OBRUBNÍKU</t>
  </si>
  <si>
    <t>NOVÉ VJEZDY</t>
  </si>
  <si>
    <t>26</t>
  </si>
  <si>
    <t>59245020</t>
  </si>
  <si>
    <t>dlažba skladebná betonová 200x100x80mm přírodní</t>
  </si>
  <si>
    <t>1309230846</t>
  </si>
  <si>
    <t>Trubní vedení</t>
  </si>
  <si>
    <t>27</t>
  </si>
  <si>
    <t>899331111</t>
  </si>
  <si>
    <t>Výšková úprava uličního vstupu nebo vpusti do 200 mm zvýšením poklopu</t>
  </si>
  <si>
    <t>kus</t>
  </si>
  <si>
    <t>1969027373</t>
  </si>
  <si>
    <t>28</t>
  </si>
  <si>
    <t>899431111</t>
  </si>
  <si>
    <t>Výšková úprava uličního vstupu nebo vpusti do 200 mm zvýšením krycího hrnce, šoupěte nebo hydrantu</t>
  </si>
  <si>
    <t>951648951</t>
  </si>
  <si>
    <t>Výšková úprava uličního vstupu nebo vpusti do 200 mm zvýšením krycího hrnce, šoupěte nebo hydrantu bez úpravy armatur</t>
  </si>
  <si>
    <t>Ostatní konstrukce a práce, bourání</t>
  </si>
  <si>
    <t>29</t>
  </si>
  <si>
    <t>915131116</t>
  </si>
  <si>
    <t>Vodorovné dopravní značení přechody pro chodce, šipky, symboly retroreflexní žlutá barva</t>
  </si>
  <si>
    <t>-1062686421</t>
  </si>
  <si>
    <t>Vodorovné dopravní značení stříkané barvou přechody pro chodce, šipky, symboly žluté retroreflexní</t>
  </si>
  <si>
    <t>V11a - ZASTÁVKA BUS</t>
  </si>
  <si>
    <t>30</t>
  </si>
  <si>
    <t>916231213</t>
  </si>
  <si>
    <t>Osazení chodníkového obrubníku betonového stojatého s boční opěrou do lože z betonu prostého</t>
  </si>
  <si>
    <t>1549225432</t>
  </si>
  <si>
    <t>Osazení chodníkového obrubníku betonového se zřízením lože, s vyplněním a zatřením spár cementovou maltou stojatého s boční opěrou z betonu prostého, do lože z betonu prostého</t>
  </si>
  <si>
    <t>OBRUBA 500/250/80</t>
  </si>
  <si>
    <t>U POPELNIC</t>
  </si>
  <si>
    <t>ZAHRADNÍ U VCHODŮ</t>
  </si>
  <si>
    <t>31</t>
  </si>
  <si>
    <t>59217037</t>
  </si>
  <si>
    <t>obrubník betonový parkový přírodní 500x50x200mm</t>
  </si>
  <si>
    <t>651104458</t>
  </si>
  <si>
    <t>32</t>
  </si>
  <si>
    <t>59217036</t>
  </si>
  <si>
    <t>obrubník betonový parkový přírodní 500x80x250mm</t>
  </si>
  <si>
    <t>1139470447</t>
  </si>
  <si>
    <t>33</t>
  </si>
  <si>
    <t>916241213</t>
  </si>
  <si>
    <t>Osazení obrubníku kamenného stojatého s boční opěrou do lože z betonu prostého</t>
  </si>
  <si>
    <t>134084293</t>
  </si>
  <si>
    <t>Osazení obrubníku kamenného se zřízením lože, s vyplněním a zatřením spár cementovou maltou stojatého s boční opěrou z betonu prostého, do lože z betonu prostého</t>
  </si>
  <si>
    <t xml:space="preserve">OSAZENÍ KRAJNÍKU </t>
  </si>
  <si>
    <t>UVOLNĚNÝ</t>
  </si>
  <si>
    <t>PŘEDPOKLAD UVOLNĚNÍ</t>
  </si>
  <si>
    <t>OSAZENÍ VYBOURANÉHO + NOVÉHO</t>
  </si>
  <si>
    <t>263-83</t>
  </si>
  <si>
    <t>34</t>
  </si>
  <si>
    <t>58380001</t>
  </si>
  <si>
    <t>krajník kamenný žulový silniční 130x200x300-800mm</t>
  </si>
  <si>
    <t>1095474435</t>
  </si>
  <si>
    <t>PŘEDPOKLAD NÁKUPU 100M - NENÍ NA SKLADĚ OBCE A NENÍ ANI NA STAVBĚ</t>
  </si>
  <si>
    <t>35</t>
  </si>
  <si>
    <t>919732211</t>
  </si>
  <si>
    <t>Styčná spára napojení nového živičného povrchu na stávající za tepla š 15 mm hl 25 mm s prořezáním</t>
  </si>
  <si>
    <t>-2117292242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</si>
  <si>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</si>
  <si>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(22+17+17,5+7,5)-30</t>
  </si>
  <si>
    <t>997</t>
  </si>
  <si>
    <t>Přesun sutě</t>
  </si>
  <si>
    <t>36</t>
  </si>
  <si>
    <t>997221571</t>
  </si>
  <si>
    <t>Vodorovná doprava vybouraných hmot do 1 km</t>
  </si>
  <si>
    <t>-1190099188</t>
  </si>
  <si>
    <t>Vodorovná doprava vybouraných hmot bez naložení, ale se složením a s hrubým urovnáním na vzdálenost do 1 km</t>
  </si>
  <si>
    <t>obrubníky -beton</t>
  </si>
  <si>
    <t>0,24</t>
  </si>
  <si>
    <t>asf. kry</t>
  </si>
  <si>
    <t>601</t>
  </si>
  <si>
    <t>37</t>
  </si>
  <si>
    <t>997221579</t>
  </si>
  <si>
    <t>Příplatek ZKD 1 km u vodorovné dopravy vybouraných hmot</t>
  </si>
  <si>
    <t>-1488343514</t>
  </si>
  <si>
    <t>Vodorovná doprava vybouraných hmot bez naložení, ale se složením a s hrubým urovnáním na vzdálenost Příplatek k ceně za každý další i započatý 1 km přes 1 km</t>
  </si>
  <si>
    <t xml:space="preserve">Poznámka k položce:_x000d_
skládka do 20km_x000d_
</t>
  </si>
  <si>
    <t>601,24*19 'Přepočtené koeficientem množství</t>
  </si>
  <si>
    <t>38</t>
  </si>
  <si>
    <t>997221815</t>
  </si>
  <si>
    <t>Poplatek za uložení na skládce (skládkovné) stavebního odpadu betonového kód odpadu 170 101</t>
  </si>
  <si>
    <t>-1518248507</t>
  </si>
  <si>
    <t>Poplatek za uložení stavebního odpadu na skládce (skládkovné) z prostého betonu zatříděného do Katalogu odpadů pod kódem 170 101</t>
  </si>
  <si>
    <t>39</t>
  </si>
  <si>
    <t>997221845</t>
  </si>
  <si>
    <t>Poplatek za uložení na skládce (skládkovné) odpadu asfaltového bez dehtu kód odpadu 170 302</t>
  </si>
  <si>
    <t>-381579308</t>
  </si>
  <si>
    <t>Poplatek za uložení stavebního odpadu na skládce (skládkovné) asfaltového bez obsahu dehtu zatříděného do Katalogu odpadů pod kódem 170 302</t>
  </si>
  <si>
    <t>40</t>
  </si>
  <si>
    <t>997221855</t>
  </si>
  <si>
    <t>Poplatek za uložení na skládce (skládkovné) zeminy a kameniva kód odpadu 170 504</t>
  </si>
  <si>
    <t>696758551</t>
  </si>
  <si>
    <t>Poplatek za uložení stavebního odpadu na skládce (skládkovné) zeminy a kameniva zatříděného do Katalogu odpadů pod kódem 170 504</t>
  </si>
  <si>
    <t>665,35*1,8 'Přepočtené koeficientem množství</t>
  </si>
  <si>
    <t>VRN</t>
  </si>
  <si>
    <t>Vedlejší rozpočtové náklady</t>
  </si>
  <si>
    <t>VRN1</t>
  </si>
  <si>
    <t>Průzkumné, geodetické a projektové práce</t>
  </si>
  <si>
    <t>41</t>
  </si>
  <si>
    <t>012103000</t>
  </si>
  <si>
    <t>Geodetické práce před výstavbou</t>
  </si>
  <si>
    <t>KUS</t>
  </si>
  <si>
    <t>1024</t>
  </si>
  <si>
    <t>-460634827</t>
  </si>
  <si>
    <t>Geodetické práce před výstavbou-VYTYČENÍ STAVBY</t>
  </si>
  <si>
    <t>42</t>
  </si>
  <si>
    <t>012303000</t>
  </si>
  <si>
    <t>Geodetické práce po výstavbě</t>
  </si>
  <si>
    <t>1978979981</t>
  </si>
  <si>
    <t>Geodetické práce po výstavbě- ZAMĚŘENÍ SKUTEČNÉHO STAVU</t>
  </si>
  <si>
    <t>43</t>
  </si>
  <si>
    <t>013254000</t>
  </si>
  <si>
    <t>Dokumentace skutečného provedení stavby</t>
  </si>
  <si>
    <t>375727929</t>
  </si>
  <si>
    <t>VRN3</t>
  </si>
  <si>
    <t>Zařízení staveniště</t>
  </si>
  <si>
    <t>44</t>
  </si>
  <si>
    <t>034303000</t>
  </si>
  <si>
    <t>Dopravní značení na staveništi</t>
  </si>
  <si>
    <t>947091895</t>
  </si>
  <si>
    <t>Dopravní značení na staveništi - DIO</t>
  </si>
  <si>
    <t>SO 101.2 - 2.ETAPA - UZNATELNÉ</t>
  </si>
  <si>
    <t>469390187</t>
  </si>
  <si>
    <t>1117*0,3</t>
  </si>
  <si>
    <t>335,1*0,5 'Přepočtené koeficientem množství</t>
  </si>
  <si>
    <t>113106183</t>
  </si>
  <si>
    <t>Rozebrání dlažeb vozovek z velkých kostek s ložem z kameniva strojně pl do 50 m2</t>
  </si>
  <si>
    <t>823001931</t>
  </si>
  <si>
    <t>Rozebrání dlažeb a dílců vozovek a ploch s přemístěním hmot na skládku na vzdálenost do 3 m nebo s naložením na dopravní prostředek, s jakoukoliv výplní spár strojně plochy jednotlivě do 50 m2 z velkých kostek s ložem z kameniva</t>
  </si>
  <si>
    <t>-1145131033</t>
  </si>
  <si>
    <t>1117</t>
  </si>
  <si>
    <t>-1864805469</t>
  </si>
  <si>
    <t>-799381265</t>
  </si>
  <si>
    <t>1117*0,35 'Přepočtené koeficientem množství</t>
  </si>
  <si>
    <t>1732232542</t>
  </si>
  <si>
    <t>390,95</t>
  </si>
  <si>
    <t>2074709357</t>
  </si>
  <si>
    <t>390,95*10 'Přepočtené koeficientem množství</t>
  </si>
  <si>
    <t>-973163174</t>
  </si>
  <si>
    <t>1646273961</t>
  </si>
  <si>
    <t>1117*1,15 'Přepočtené koeficientem množství</t>
  </si>
  <si>
    <t>1902272230</t>
  </si>
  <si>
    <t>359901111</t>
  </si>
  <si>
    <t>Vyčištění uliční vpusti - tlakovou vodou včetně přípojky</t>
  </si>
  <si>
    <t>-1834304482</t>
  </si>
  <si>
    <t>1102872225</t>
  </si>
  <si>
    <t>ÚČELOVÁ KOMUNIKACE K ZŠ</t>
  </si>
  <si>
    <t>98729992</t>
  </si>
  <si>
    <t>1865026700</t>
  </si>
  <si>
    <t>-221054962</t>
  </si>
  <si>
    <t>-1678417478</t>
  </si>
  <si>
    <t>-1949214078</t>
  </si>
  <si>
    <t>591111111</t>
  </si>
  <si>
    <t>Kladení dlažby z kostek velkých z kamene do lože z kameniva těženého tl 50 mm</t>
  </si>
  <si>
    <t>-1889720524</t>
  </si>
  <si>
    <t>Kladení dlažby z kostek s provedením lože do tl. 50 mm, s vyplněním spár, s dvojím beraněním a se smetením přebytečného materiálu na krajnici velkých z kamene, do lože z kameniva těženého</t>
  </si>
  <si>
    <t xml:space="preserve">Poznámka k položce:_x000d_
ZNOVUOSAZENÍ KAMENNÉ DLAŽBY U ŠKOLY </t>
  </si>
  <si>
    <t>-54264401</t>
  </si>
  <si>
    <t>-1920556983</t>
  </si>
  <si>
    <t>899231111</t>
  </si>
  <si>
    <t>Výšková úprava uličního vstupu nebo vpusti do 200 mm zvýšením mříže</t>
  </si>
  <si>
    <t>1758986045</t>
  </si>
  <si>
    <t>-1446843201</t>
  </si>
  <si>
    <t>-1097555859</t>
  </si>
  <si>
    <t>-882239895</t>
  </si>
  <si>
    <t>83</t>
  </si>
  <si>
    <t>1129562792</t>
  </si>
  <si>
    <t>-462785217</t>
  </si>
  <si>
    <t>353</t>
  </si>
  <si>
    <t>-1004809460</t>
  </si>
  <si>
    <t>353*19 'Přepočtené koeficientem množství</t>
  </si>
  <si>
    <t>353011128</t>
  </si>
  <si>
    <t>-1606905773</t>
  </si>
  <si>
    <t>390,95*1,8 'Přepočtené koeficientem množství</t>
  </si>
  <si>
    <t>61708731</t>
  </si>
  <si>
    <t>-1804600557</t>
  </si>
  <si>
    <t>1013987581</t>
  </si>
  <si>
    <t>262967237</t>
  </si>
  <si>
    <t>SO 101.3 - 2.ETAPA - NEUZNATELNÉ</t>
  </si>
  <si>
    <t>-1366367863</t>
  </si>
  <si>
    <t>-1297355208</t>
  </si>
  <si>
    <t>-1955274966</t>
  </si>
  <si>
    <t>100*0,015 'Přepočtené koeficientem množství</t>
  </si>
  <si>
    <t>-304594863</t>
  </si>
  <si>
    <t>100*0,1*1,8</t>
  </si>
  <si>
    <t>-507782073</t>
  </si>
  <si>
    <t>100</t>
  </si>
  <si>
    <t>427897185</t>
  </si>
  <si>
    <t>637358105</t>
  </si>
  <si>
    <t>1189790508</t>
  </si>
  <si>
    <t>915111112</t>
  </si>
  <si>
    <t>Vodorovné dopravní značení dělící čáry souvislé š 125 mm retroreflexní bílá barva</t>
  </si>
  <si>
    <t>-257222123</t>
  </si>
  <si>
    <t>Vodorovné dopravní značení stříkané barvou dělící čára šířky 125 mm souvislá bílá retroreflexní</t>
  </si>
  <si>
    <t>VODÍCÍ PÁS MÍSTA PRO PŘECHÁZENÍ</t>
  </si>
  <si>
    <t>3*6</t>
  </si>
  <si>
    <t>-1671147397</t>
  </si>
  <si>
    <t>1151711371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</si>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</sst>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0175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DÝŠINA-ŠKOLNÍ ULICE - REKONSTRUKCE MK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25. 11. 2020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24.7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101.1 - 1.ETAPA'!J30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'SO 101.1 - 1.ETAPA'!P90</f>
        <v>0</v>
      </c>
      <c r="AV55" s="121">
        <f>'SO 101.1 - 1.ETAPA'!J33</f>
        <v>0</v>
      </c>
      <c r="AW55" s="121">
        <f>'SO 101.1 - 1.ETAPA'!J34</f>
        <v>0</v>
      </c>
      <c r="AX55" s="121">
        <f>'SO 101.1 - 1.ETAPA'!J35</f>
        <v>0</v>
      </c>
      <c r="AY55" s="121">
        <f>'SO 101.1 - 1.ETAPA'!J36</f>
        <v>0</v>
      </c>
      <c r="AZ55" s="121">
        <f>'SO 101.1 - 1.ETAPA'!F33</f>
        <v>0</v>
      </c>
      <c r="BA55" s="121">
        <f>'SO 101.1 - 1.ETAPA'!F34</f>
        <v>0</v>
      </c>
      <c r="BB55" s="121">
        <f>'SO 101.1 - 1.ETAPA'!F35</f>
        <v>0</v>
      </c>
      <c r="BC55" s="121">
        <f>'SO 101.1 - 1.ETAPA'!F36</f>
        <v>0</v>
      </c>
      <c r="BD55" s="123">
        <f>'SO 101.1 - 1.ETAPA'!F37</f>
        <v>0</v>
      </c>
      <c r="BE55" s="7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7" customFormat="1" ht="24.75" customHeight="1">
      <c r="A56" s="112" t="s">
        <v>73</v>
      </c>
      <c r="B56" s="113"/>
      <c r="C56" s="114"/>
      <c r="D56" s="115" t="s">
        <v>80</v>
      </c>
      <c r="E56" s="115"/>
      <c r="F56" s="115"/>
      <c r="G56" s="115"/>
      <c r="H56" s="115"/>
      <c r="I56" s="116"/>
      <c r="J56" s="115" t="s">
        <v>81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101.2 - 2.ETAPA - UZNA...'!J30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76</v>
      </c>
      <c r="AR56" s="119"/>
      <c r="AS56" s="120">
        <v>0</v>
      </c>
      <c r="AT56" s="121">
        <f>ROUND(SUM(AV56:AW56),2)</f>
        <v>0</v>
      </c>
      <c r="AU56" s="122">
        <f>'SO 101.2 - 2.ETAPA - UZNA...'!P90</f>
        <v>0</v>
      </c>
      <c r="AV56" s="121">
        <f>'SO 101.2 - 2.ETAPA - UZNA...'!J33</f>
        <v>0</v>
      </c>
      <c r="AW56" s="121">
        <f>'SO 101.2 - 2.ETAPA - UZNA...'!J34</f>
        <v>0</v>
      </c>
      <c r="AX56" s="121">
        <f>'SO 101.2 - 2.ETAPA - UZNA...'!J35</f>
        <v>0</v>
      </c>
      <c r="AY56" s="121">
        <f>'SO 101.2 - 2.ETAPA - UZNA...'!J36</f>
        <v>0</v>
      </c>
      <c r="AZ56" s="121">
        <f>'SO 101.2 - 2.ETAPA - UZNA...'!F33</f>
        <v>0</v>
      </c>
      <c r="BA56" s="121">
        <f>'SO 101.2 - 2.ETAPA - UZNA...'!F34</f>
        <v>0</v>
      </c>
      <c r="BB56" s="121">
        <f>'SO 101.2 - 2.ETAPA - UZNA...'!F35</f>
        <v>0</v>
      </c>
      <c r="BC56" s="121">
        <f>'SO 101.2 - 2.ETAPA - UZNA...'!F36</f>
        <v>0</v>
      </c>
      <c r="BD56" s="123">
        <f>'SO 101.2 - 2.ETAPA - UZNA...'!F37</f>
        <v>0</v>
      </c>
      <c r="BE56" s="7"/>
      <c r="BT56" s="124" t="s">
        <v>77</v>
      </c>
      <c r="BV56" s="124" t="s">
        <v>71</v>
      </c>
      <c r="BW56" s="124" t="s">
        <v>82</v>
      </c>
      <c r="BX56" s="124" t="s">
        <v>5</v>
      </c>
      <c r="CL56" s="124" t="s">
        <v>19</v>
      </c>
      <c r="CM56" s="124" t="s">
        <v>79</v>
      </c>
    </row>
    <row r="57" s="7" customFormat="1" ht="24.75" customHeight="1">
      <c r="A57" s="112" t="s">
        <v>73</v>
      </c>
      <c r="B57" s="113"/>
      <c r="C57" s="114"/>
      <c r="D57" s="115" t="s">
        <v>83</v>
      </c>
      <c r="E57" s="115"/>
      <c r="F57" s="115"/>
      <c r="G57" s="115"/>
      <c r="H57" s="115"/>
      <c r="I57" s="116"/>
      <c r="J57" s="115" t="s">
        <v>84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101.3 - 2.ETAPA - NEUZ...'!J30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76</v>
      </c>
      <c r="AR57" s="119"/>
      <c r="AS57" s="125">
        <v>0</v>
      </c>
      <c r="AT57" s="126">
        <f>ROUND(SUM(AV57:AW57),2)</f>
        <v>0</v>
      </c>
      <c r="AU57" s="127">
        <f>'SO 101.3 - 2.ETAPA - NEUZ...'!P83</f>
        <v>0</v>
      </c>
      <c r="AV57" s="126">
        <f>'SO 101.3 - 2.ETAPA - NEUZ...'!J33</f>
        <v>0</v>
      </c>
      <c r="AW57" s="126">
        <f>'SO 101.3 - 2.ETAPA - NEUZ...'!J34</f>
        <v>0</v>
      </c>
      <c r="AX57" s="126">
        <f>'SO 101.3 - 2.ETAPA - NEUZ...'!J35</f>
        <v>0</v>
      </c>
      <c r="AY57" s="126">
        <f>'SO 101.3 - 2.ETAPA - NEUZ...'!J36</f>
        <v>0</v>
      </c>
      <c r="AZ57" s="126">
        <f>'SO 101.3 - 2.ETAPA - NEUZ...'!F33</f>
        <v>0</v>
      </c>
      <c r="BA57" s="126">
        <f>'SO 101.3 - 2.ETAPA - NEUZ...'!F34</f>
        <v>0</v>
      </c>
      <c r="BB57" s="126">
        <f>'SO 101.3 - 2.ETAPA - NEUZ...'!F35</f>
        <v>0</v>
      </c>
      <c r="BC57" s="126">
        <f>'SO 101.3 - 2.ETAPA - NEUZ...'!F36</f>
        <v>0</v>
      </c>
      <c r="BD57" s="128">
        <f>'SO 101.3 - 2.ETAPA - NEUZ...'!F37</f>
        <v>0</v>
      </c>
      <c r="BE57" s="7"/>
      <c r="BT57" s="124" t="s">
        <v>77</v>
      </c>
      <c r="BV57" s="124" t="s">
        <v>71</v>
      </c>
      <c r="BW57" s="124" t="s">
        <v>85</v>
      </c>
      <c r="BX57" s="124" t="s">
        <v>5</v>
      </c>
      <c r="CL57" s="124" t="s">
        <v>19</v>
      </c>
      <c r="CM57" s="124" t="s">
        <v>79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Pdote9zUo2LQw4F5kmw6n6jQOzRyn92Yj0xOL9cezh/4rRkWnQUI8gKdqy/nVnA8YSazQZ3cJf944vjXa7CuRw==" hashValue="twpudnzUJorVY3h7O18v1/H96t3/VAPO2Tw+89XYXKvHJQUKvKO8XMbiI2FjLwz0s2/cyiyb0JVsjb0nIxosA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101.1 - 1.ETAPA'!C2" display="/"/>
    <hyperlink ref="A56" location="'SO 101.2 - 2.ETAPA - UZNA...'!C2" display="/"/>
    <hyperlink ref="A57" location="'SO 101.3 - 2.ETAPA - NEU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86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DÝŠINA-ŠKOLNÍ ULICE - REKONSTRUKCE MK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ROUND((SUM(BE90:BE282)),  2)</f>
        <v>0</v>
      </c>
      <c r="G33" s="39"/>
      <c r="H33" s="39"/>
      <c r="I33" s="149">
        <v>0.20999999999999999</v>
      </c>
      <c r="J33" s="148">
        <f>ROUND(((SUM(BE90:BE282))*I33),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ROUND((SUM(BF90:BF282)),  2)</f>
        <v>0</v>
      </c>
      <c r="G34" s="39"/>
      <c r="H34" s="39"/>
      <c r="I34" s="149">
        <v>0.14999999999999999</v>
      </c>
      <c r="J34" s="148">
        <f>ROUND(((SUM(BF90:BF282))*I34),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ROUND((SUM(BG90:BG282)),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ROUND((SUM(BH90:BH282)),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ROUND((SUM(BI90:BI282)),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DÝŠINA-ŠKOLNÍ ULICE - REKONSTRUKCE MK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101.1 - 1.ETAPA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25. 11. 2020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90</v>
      </c>
      <c r="D57" s="163"/>
      <c r="E57" s="163"/>
      <c r="F57" s="163"/>
      <c r="G57" s="163"/>
      <c r="H57" s="163"/>
      <c r="I57" s="163"/>
      <c r="J57" s="164" t="s">
        <v>91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6"/>
      <c r="C60" s="167"/>
      <c r="D60" s="168" t="s">
        <v>93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94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95</v>
      </c>
      <c r="E62" s="175"/>
      <c r="F62" s="175"/>
      <c r="G62" s="175"/>
      <c r="H62" s="175"/>
      <c r="I62" s="175"/>
      <c r="J62" s="176">
        <f>J152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96</v>
      </c>
      <c r="E63" s="175"/>
      <c r="F63" s="175"/>
      <c r="G63" s="175"/>
      <c r="H63" s="175"/>
      <c r="I63" s="175"/>
      <c r="J63" s="176">
        <f>J160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97</v>
      </c>
      <c r="E64" s="175"/>
      <c r="F64" s="175"/>
      <c r="G64" s="175"/>
      <c r="H64" s="175"/>
      <c r="I64" s="175"/>
      <c r="J64" s="176">
        <f>J161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98</v>
      </c>
      <c r="E65" s="175"/>
      <c r="F65" s="175"/>
      <c r="G65" s="175"/>
      <c r="H65" s="175"/>
      <c r="I65" s="175"/>
      <c r="J65" s="176">
        <f>J205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99</v>
      </c>
      <c r="E66" s="175"/>
      <c r="F66" s="175"/>
      <c r="G66" s="175"/>
      <c r="H66" s="175"/>
      <c r="I66" s="175"/>
      <c r="J66" s="176">
        <f>J210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100</v>
      </c>
      <c r="E67" s="175"/>
      <c r="F67" s="175"/>
      <c r="G67" s="175"/>
      <c r="H67" s="175"/>
      <c r="I67" s="175"/>
      <c r="J67" s="176">
        <f>J246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101</v>
      </c>
      <c r="E68" s="169"/>
      <c r="F68" s="169"/>
      <c r="G68" s="169"/>
      <c r="H68" s="169"/>
      <c r="I68" s="169"/>
      <c r="J68" s="170">
        <f>J272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102</v>
      </c>
      <c r="E69" s="175"/>
      <c r="F69" s="175"/>
      <c r="G69" s="175"/>
      <c r="H69" s="175"/>
      <c r="I69" s="175"/>
      <c r="J69" s="176">
        <f>J273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103</v>
      </c>
      <c r="E70" s="175"/>
      <c r="F70" s="175"/>
      <c r="G70" s="175"/>
      <c r="H70" s="175"/>
      <c r="I70" s="175"/>
      <c r="J70" s="176">
        <f>J280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104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DÝŠINA-ŠKOLNÍ ULICE - REKONSTRUKCE MK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87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SO 101.1 - 1.ETAPA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33" t="s">
        <v>23</v>
      </c>
      <c r="J84" s="73" t="str">
        <f>IF(J12="","",J12)</f>
        <v>25. 11. 2020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 xml:space="preserve"> </v>
      </c>
      <c r="G86" s="41"/>
      <c r="H86" s="41"/>
      <c r="I86" s="33" t="s">
        <v>30</v>
      </c>
      <c r="J86" s="37" t="str">
        <f>E21</f>
        <v xml:space="preserve"> 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28</v>
      </c>
      <c r="D87" s="41"/>
      <c r="E87" s="41"/>
      <c r="F87" s="28" t="str">
        <f>IF(E18="","",E18)</f>
        <v>Vyplň údaj</v>
      </c>
      <c r="G87" s="41"/>
      <c r="H87" s="41"/>
      <c r="I87" s="33" t="s">
        <v>32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105</v>
      </c>
      <c r="D89" s="181" t="s">
        <v>54</v>
      </c>
      <c r="E89" s="181" t="s">
        <v>50</v>
      </c>
      <c r="F89" s="181" t="s">
        <v>51</v>
      </c>
      <c r="G89" s="181" t="s">
        <v>106</v>
      </c>
      <c r="H89" s="181" t="s">
        <v>107</v>
      </c>
      <c r="I89" s="181" t="s">
        <v>108</v>
      </c>
      <c r="J89" s="181" t="s">
        <v>91</v>
      </c>
      <c r="K89" s="182" t="s">
        <v>109</v>
      </c>
      <c r="L89" s="183"/>
      <c r="M89" s="93" t="s">
        <v>19</v>
      </c>
      <c r="N89" s="94" t="s">
        <v>39</v>
      </c>
      <c r="O89" s="94" t="s">
        <v>110</v>
      </c>
      <c r="P89" s="94" t="s">
        <v>111</v>
      </c>
      <c r="Q89" s="94" t="s">
        <v>112</v>
      </c>
      <c r="R89" s="94" t="s">
        <v>113</v>
      </c>
      <c r="S89" s="94" t="s">
        <v>114</v>
      </c>
      <c r="T89" s="95" t="s">
        <v>115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116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P91+P272</f>
        <v>0</v>
      </c>
      <c r="Q90" s="97"/>
      <c r="R90" s="186">
        <f>R91+R272</f>
        <v>116.85615999999999</v>
      </c>
      <c r="S90" s="97"/>
      <c r="T90" s="187">
        <f>T91+T272</f>
        <v>626.06600000000003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68</v>
      </c>
      <c r="AU90" s="18" t="s">
        <v>92</v>
      </c>
      <c r="BK90" s="188">
        <f>BK91+BK272</f>
        <v>0</v>
      </c>
    </row>
    <row r="91" s="12" customFormat="1" ht="25.92" customHeight="1">
      <c r="A91" s="12"/>
      <c r="B91" s="189"/>
      <c r="C91" s="190"/>
      <c r="D91" s="191" t="s">
        <v>68</v>
      </c>
      <c r="E91" s="192" t="s">
        <v>117</v>
      </c>
      <c r="F91" s="192" t="s">
        <v>118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P92+P152+P160+P161+P205+P210+P246</f>
        <v>0</v>
      </c>
      <c r="Q91" s="197"/>
      <c r="R91" s="198">
        <f>R92+R152+R160+R161+R205+R210+R246</f>
        <v>116.85615999999999</v>
      </c>
      <c r="S91" s="197"/>
      <c r="T91" s="199">
        <f>T92+T152+T160+T161+T205+T210+T246</f>
        <v>626.06600000000003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77</v>
      </c>
      <c r="AT91" s="201" t="s">
        <v>68</v>
      </c>
      <c r="AU91" s="201" t="s">
        <v>69</v>
      </c>
      <c r="AY91" s="200" t="s">
        <v>119</v>
      </c>
      <c r="BK91" s="202">
        <f>BK92+BK152+BK160+BK161+BK205+BK210+BK246</f>
        <v>0</v>
      </c>
    </row>
    <row r="92" s="12" customFormat="1" ht="22.8" customHeight="1">
      <c r="A92" s="12"/>
      <c r="B92" s="189"/>
      <c r="C92" s="190"/>
      <c r="D92" s="191" t="s">
        <v>68</v>
      </c>
      <c r="E92" s="203" t="s">
        <v>77</v>
      </c>
      <c r="F92" s="203" t="s">
        <v>120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SUM(P93:P151)</f>
        <v>0</v>
      </c>
      <c r="Q92" s="197"/>
      <c r="R92" s="198">
        <f>SUM(R93:R151)</f>
        <v>55.804649999999995</v>
      </c>
      <c r="S92" s="197"/>
      <c r="T92" s="199">
        <f>SUM(T93:T151)</f>
        <v>626.06600000000003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77</v>
      </c>
      <c r="AT92" s="201" t="s">
        <v>68</v>
      </c>
      <c r="AU92" s="201" t="s">
        <v>77</v>
      </c>
      <c r="AY92" s="200" t="s">
        <v>119</v>
      </c>
      <c r="BK92" s="202">
        <f>SUM(BK93:BK151)</f>
        <v>0</v>
      </c>
    </row>
    <row r="93" s="2" customFormat="1">
      <c r="A93" s="39"/>
      <c r="B93" s="40"/>
      <c r="C93" s="205" t="s">
        <v>77</v>
      </c>
      <c r="D93" s="205" t="s">
        <v>121</v>
      </c>
      <c r="E93" s="206" t="s">
        <v>122</v>
      </c>
      <c r="F93" s="207" t="s">
        <v>123</v>
      </c>
      <c r="G93" s="208" t="s">
        <v>124</v>
      </c>
      <c r="H93" s="209">
        <v>285.14999999999998</v>
      </c>
      <c r="I93" s="210"/>
      <c r="J93" s="211">
        <f>ROUND(I93*H93,2)</f>
        <v>0</v>
      </c>
      <c r="K93" s="207" t="s">
        <v>19</v>
      </c>
      <c r="L93" s="212"/>
      <c r="M93" s="213" t="s">
        <v>19</v>
      </c>
      <c r="N93" s="214" t="s">
        <v>40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125</v>
      </c>
      <c r="AT93" s="217" t="s">
        <v>121</v>
      </c>
      <c r="AU93" s="217" t="s">
        <v>79</v>
      </c>
      <c r="AY93" s="18" t="s">
        <v>119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77</v>
      </c>
      <c r="BK93" s="218">
        <f>ROUND(I93*H93,2)</f>
        <v>0</v>
      </c>
      <c r="BL93" s="18" t="s">
        <v>126</v>
      </c>
      <c r="BM93" s="217" t="s">
        <v>127</v>
      </c>
    </row>
    <row r="94" s="2" customFormat="1">
      <c r="A94" s="39"/>
      <c r="B94" s="40"/>
      <c r="C94" s="41"/>
      <c r="D94" s="219" t="s">
        <v>128</v>
      </c>
      <c r="E94" s="41"/>
      <c r="F94" s="220" t="s">
        <v>123</v>
      </c>
      <c r="G94" s="41"/>
      <c r="H94" s="41"/>
      <c r="I94" s="221"/>
      <c r="J94" s="41"/>
      <c r="K94" s="41"/>
      <c r="L94" s="45"/>
      <c r="M94" s="222"/>
      <c r="N94" s="22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128</v>
      </c>
      <c r="AU94" s="18" t="s">
        <v>79</v>
      </c>
    </row>
    <row r="95" s="2" customFormat="1">
      <c r="A95" s="39"/>
      <c r="B95" s="40"/>
      <c r="C95" s="41"/>
      <c r="D95" s="219" t="s">
        <v>129</v>
      </c>
      <c r="E95" s="41"/>
      <c r="F95" s="224" t="s">
        <v>130</v>
      </c>
      <c r="G95" s="41"/>
      <c r="H95" s="41"/>
      <c r="I95" s="221"/>
      <c r="J95" s="41"/>
      <c r="K95" s="41"/>
      <c r="L95" s="45"/>
      <c r="M95" s="222"/>
      <c r="N95" s="22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129</v>
      </c>
      <c r="AU95" s="18" t="s">
        <v>79</v>
      </c>
    </row>
    <row r="96" s="13" customFormat="1">
      <c r="A96" s="13"/>
      <c r="B96" s="225"/>
      <c r="C96" s="226"/>
      <c r="D96" s="219" t="s">
        <v>131</v>
      </c>
      <c r="E96" s="227" t="s">
        <v>19</v>
      </c>
      <c r="F96" s="228" t="s">
        <v>132</v>
      </c>
      <c r="G96" s="226"/>
      <c r="H96" s="229">
        <v>570.29999999999995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131</v>
      </c>
      <c r="AU96" s="235" t="s">
        <v>79</v>
      </c>
      <c r="AV96" s="13" t="s">
        <v>79</v>
      </c>
      <c r="AW96" s="13" t="s">
        <v>31</v>
      </c>
      <c r="AX96" s="13" t="s">
        <v>77</v>
      </c>
      <c r="AY96" s="235" t="s">
        <v>119</v>
      </c>
    </row>
    <row r="97" s="13" customFormat="1">
      <c r="A97" s="13"/>
      <c r="B97" s="225"/>
      <c r="C97" s="226"/>
      <c r="D97" s="219" t="s">
        <v>131</v>
      </c>
      <c r="E97" s="226"/>
      <c r="F97" s="228" t="s">
        <v>133</v>
      </c>
      <c r="G97" s="226"/>
      <c r="H97" s="229">
        <v>285.14999999999998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131</v>
      </c>
      <c r="AU97" s="235" t="s">
        <v>79</v>
      </c>
      <c r="AV97" s="13" t="s">
        <v>79</v>
      </c>
      <c r="AW97" s="13" t="s">
        <v>4</v>
      </c>
      <c r="AX97" s="13" t="s">
        <v>77</v>
      </c>
      <c r="AY97" s="235" t="s">
        <v>119</v>
      </c>
    </row>
    <row r="98" s="2" customFormat="1" ht="16.5" customHeight="1">
      <c r="A98" s="39"/>
      <c r="B98" s="40"/>
      <c r="C98" s="236" t="s">
        <v>79</v>
      </c>
      <c r="D98" s="236" t="s">
        <v>134</v>
      </c>
      <c r="E98" s="237" t="s">
        <v>135</v>
      </c>
      <c r="F98" s="238" t="s">
        <v>136</v>
      </c>
      <c r="G98" s="239" t="s">
        <v>137</v>
      </c>
      <c r="H98" s="240">
        <v>74</v>
      </c>
      <c r="I98" s="241"/>
      <c r="J98" s="242">
        <f>ROUND(I98*H98,2)</f>
        <v>0</v>
      </c>
      <c r="K98" s="238" t="s">
        <v>138</v>
      </c>
      <c r="L98" s="45"/>
      <c r="M98" s="243" t="s">
        <v>19</v>
      </c>
      <c r="N98" s="244" t="s">
        <v>40</v>
      </c>
      <c r="O98" s="85"/>
      <c r="P98" s="215">
        <f>O98*H98</f>
        <v>0</v>
      </c>
      <c r="Q98" s="215">
        <v>0</v>
      </c>
      <c r="R98" s="215">
        <f>Q98*H98</f>
        <v>0</v>
      </c>
      <c r="S98" s="215">
        <v>0.29499999999999998</v>
      </c>
      <c r="T98" s="216">
        <f>S98*H98</f>
        <v>21.829999999999998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126</v>
      </c>
      <c r="AT98" s="217" t="s">
        <v>134</v>
      </c>
      <c r="AU98" s="217" t="s">
        <v>79</v>
      </c>
      <c r="AY98" s="18" t="s">
        <v>119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77</v>
      </c>
      <c r="BK98" s="218">
        <f>ROUND(I98*H98,2)</f>
        <v>0</v>
      </c>
      <c r="BL98" s="18" t="s">
        <v>126</v>
      </c>
      <c r="BM98" s="217" t="s">
        <v>139</v>
      </c>
    </row>
    <row r="99" s="2" customFormat="1">
      <c r="A99" s="39"/>
      <c r="B99" s="40"/>
      <c r="C99" s="41"/>
      <c r="D99" s="219" t="s">
        <v>128</v>
      </c>
      <c r="E99" s="41"/>
      <c r="F99" s="220" t="s">
        <v>140</v>
      </c>
      <c r="G99" s="41"/>
      <c r="H99" s="41"/>
      <c r="I99" s="221"/>
      <c r="J99" s="41"/>
      <c r="K99" s="41"/>
      <c r="L99" s="45"/>
      <c r="M99" s="222"/>
      <c r="N99" s="22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128</v>
      </c>
      <c r="AU99" s="18" t="s">
        <v>79</v>
      </c>
    </row>
    <row r="100" s="14" customFormat="1">
      <c r="A100" s="14"/>
      <c r="B100" s="245"/>
      <c r="C100" s="246"/>
      <c r="D100" s="219" t="s">
        <v>131</v>
      </c>
      <c r="E100" s="247" t="s">
        <v>19</v>
      </c>
      <c r="F100" s="248" t="s">
        <v>141</v>
      </c>
      <c r="G100" s="246"/>
      <c r="H100" s="247" t="s">
        <v>19</v>
      </c>
      <c r="I100" s="249"/>
      <c r="J100" s="246"/>
      <c r="K100" s="246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131</v>
      </c>
      <c r="AU100" s="254" t="s">
        <v>79</v>
      </c>
      <c r="AV100" s="14" t="s">
        <v>77</v>
      </c>
      <c r="AW100" s="14" t="s">
        <v>31</v>
      </c>
      <c r="AX100" s="14" t="s">
        <v>69</v>
      </c>
      <c r="AY100" s="254" t="s">
        <v>119</v>
      </c>
    </row>
    <row r="101" s="13" customFormat="1">
      <c r="A101" s="13"/>
      <c r="B101" s="225"/>
      <c r="C101" s="226"/>
      <c r="D101" s="219" t="s">
        <v>131</v>
      </c>
      <c r="E101" s="227" t="s">
        <v>19</v>
      </c>
      <c r="F101" s="228" t="s">
        <v>142</v>
      </c>
      <c r="G101" s="226"/>
      <c r="H101" s="229">
        <v>18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131</v>
      </c>
      <c r="AU101" s="235" t="s">
        <v>79</v>
      </c>
      <c r="AV101" s="13" t="s">
        <v>79</v>
      </c>
      <c r="AW101" s="13" t="s">
        <v>31</v>
      </c>
      <c r="AX101" s="13" t="s">
        <v>69</v>
      </c>
      <c r="AY101" s="235" t="s">
        <v>119</v>
      </c>
    </row>
    <row r="102" s="14" customFormat="1">
      <c r="A102" s="14"/>
      <c r="B102" s="245"/>
      <c r="C102" s="246"/>
      <c r="D102" s="219" t="s">
        <v>131</v>
      </c>
      <c r="E102" s="247" t="s">
        <v>19</v>
      </c>
      <c r="F102" s="248" t="s">
        <v>143</v>
      </c>
      <c r="G102" s="246"/>
      <c r="H102" s="247" t="s">
        <v>19</v>
      </c>
      <c r="I102" s="249"/>
      <c r="J102" s="246"/>
      <c r="K102" s="246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131</v>
      </c>
      <c r="AU102" s="254" t="s">
        <v>79</v>
      </c>
      <c r="AV102" s="14" t="s">
        <v>77</v>
      </c>
      <c r="AW102" s="14" t="s">
        <v>31</v>
      </c>
      <c r="AX102" s="14" t="s">
        <v>69</v>
      </c>
      <c r="AY102" s="254" t="s">
        <v>119</v>
      </c>
    </row>
    <row r="103" s="13" customFormat="1">
      <c r="A103" s="13"/>
      <c r="B103" s="225"/>
      <c r="C103" s="226"/>
      <c r="D103" s="219" t="s">
        <v>131</v>
      </c>
      <c r="E103" s="227" t="s">
        <v>19</v>
      </c>
      <c r="F103" s="228" t="s">
        <v>144</v>
      </c>
      <c r="G103" s="226"/>
      <c r="H103" s="229">
        <v>6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131</v>
      </c>
      <c r="AU103" s="235" t="s">
        <v>79</v>
      </c>
      <c r="AV103" s="13" t="s">
        <v>79</v>
      </c>
      <c r="AW103" s="13" t="s">
        <v>31</v>
      </c>
      <c r="AX103" s="13" t="s">
        <v>69</v>
      </c>
      <c r="AY103" s="235" t="s">
        <v>119</v>
      </c>
    </row>
    <row r="104" s="14" customFormat="1">
      <c r="A104" s="14"/>
      <c r="B104" s="245"/>
      <c r="C104" s="246"/>
      <c r="D104" s="219" t="s">
        <v>131</v>
      </c>
      <c r="E104" s="247" t="s">
        <v>19</v>
      </c>
      <c r="F104" s="248" t="s">
        <v>145</v>
      </c>
      <c r="G104" s="246"/>
      <c r="H104" s="247" t="s">
        <v>19</v>
      </c>
      <c r="I104" s="249"/>
      <c r="J104" s="246"/>
      <c r="K104" s="246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131</v>
      </c>
      <c r="AU104" s="254" t="s">
        <v>79</v>
      </c>
      <c r="AV104" s="14" t="s">
        <v>77</v>
      </c>
      <c r="AW104" s="14" t="s">
        <v>31</v>
      </c>
      <c r="AX104" s="14" t="s">
        <v>69</v>
      </c>
      <c r="AY104" s="254" t="s">
        <v>119</v>
      </c>
    </row>
    <row r="105" s="13" customFormat="1">
      <c r="A105" s="13"/>
      <c r="B105" s="225"/>
      <c r="C105" s="226"/>
      <c r="D105" s="219" t="s">
        <v>131</v>
      </c>
      <c r="E105" s="227" t="s">
        <v>19</v>
      </c>
      <c r="F105" s="228" t="s">
        <v>146</v>
      </c>
      <c r="G105" s="226"/>
      <c r="H105" s="229">
        <v>50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131</v>
      </c>
      <c r="AU105" s="235" t="s">
        <v>79</v>
      </c>
      <c r="AV105" s="13" t="s">
        <v>79</v>
      </c>
      <c r="AW105" s="13" t="s">
        <v>31</v>
      </c>
      <c r="AX105" s="13" t="s">
        <v>69</v>
      </c>
      <c r="AY105" s="235" t="s">
        <v>119</v>
      </c>
    </row>
    <row r="106" s="15" customFormat="1">
      <c r="A106" s="15"/>
      <c r="B106" s="255"/>
      <c r="C106" s="256"/>
      <c r="D106" s="219" t="s">
        <v>131</v>
      </c>
      <c r="E106" s="257" t="s">
        <v>19</v>
      </c>
      <c r="F106" s="258" t="s">
        <v>147</v>
      </c>
      <c r="G106" s="256"/>
      <c r="H106" s="259">
        <v>74</v>
      </c>
      <c r="I106" s="260"/>
      <c r="J106" s="256"/>
      <c r="K106" s="256"/>
      <c r="L106" s="261"/>
      <c r="M106" s="262"/>
      <c r="N106" s="263"/>
      <c r="O106" s="263"/>
      <c r="P106" s="263"/>
      <c r="Q106" s="263"/>
      <c r="R106" s="263"/>
      <c r="S106" s="263"/>
      <c r="T106" s="264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5" t="s">
        <v>131</v>
      </c>
      <c r="AU106" s="265" t="s">
        <v>79</v>
      </c>
      <c r="AV106" s="15" t="s">
        <v>126</v>
      </c>
      <c r="AW106" s="15" t="s">
        <v>31</v>
      </c>
      <c r="AX106" s="15" t="s">
        <v>77</v>
      </c>
      <c r="AY106" s="265" t="s">
        <v>119</v>
      </c>
    </row>
    <row r="107" s="2" customFormat="1" ht="16.5" customHeight="1">
      <c r="A107" s="39"/>
      <c r="B107" s="40"/>
      <c r="C107" s="236" t="s">
        <v>148</v>
      </c>
      <c r="D107" s="236" t="s">
        <v>134</v>
      </c>
      <c r="E107" s="237" t="s">
        <v>149</v>
      </c>
      <c r="F107" s="238" t="s">
        <v>150</v>
      </c>
      <c r="G107" s="239" t="s">
        <v>137</v>
      </c>
      <c r="H107" s="240">
        <v>1901</v>
      </c>
      <c r="I107" s="241"/>
      <c r="J107" s="242">
        <f>ROUND(I107*H107,2)</f>
        <v>0</v>
      </c>
      <c r="K107" s="238" t="s">
        <v>151</v>
      </c>
      <c r="L107" s="45"/>
      <c r="M107" s="243" t="s">
        <v>19</v>
      </c>
      <c r="N107" s="244" t="s">
        <v>40</v>
      </c>
      <c r="O107" s="85"/>
      <c r="P107" s="215">
        <f>O107*H107</f>
        <v>0</v>
      </c>
      <c r="Q107" s="215">
        <v>0</v>
      </c>
      <c r="R107" s="215">
        <f>Q107*H107</f>
        <v>0</v>
      </c>
      <c r="S107" s="215">
        <v>0.316</v>
      </c>
      <c r="T107" s="216">
        <f>S107*H107</f>
        <v>600.71600000000001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7" t="s">
        <v>126</v>
      </c>
      <c r="AT107" s="217" t="s">
        <v>134</v>
      </c>
      <c r="AU107" s="217" t="s">
        <v>79</v>
      </c>
      <c r="AY107" s="18" t="s">
        <v>119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8" t="s">
        <v>77</v>
      </c>
      <c r="BK107" s="218">
        <f>ROUND(I107*H107,2)</f>
        <v>0</v>
      </c>
      <c r="BL107" s="18" t="s">
        <v>126</v>
      </c>
      <c r="BM107" s="217" t="s">
        <v>152</v>
      </c>
    </row>
    <row r="108" s="2" customFormat="1">
      <c r="A108" s="39"/>
      <c r="B108" s="40"/>
      <c r="C108" s="41"/>
      <c r="D108" s="219" t="s">
        <v>128</v>
      </c>
      <c r="E108" s="41"/>
      <c r="F108" s="220" t="s">
        <v>153</v>
      </c>
      <c r="G108" s="41"/>
      <c r="H108" s="41"/>
      <c r="I108" s="221"/>
      <c r="J108" s="41"/>
      <c r="K108" s="41"/>
      <c r="L108" s="45"/>
      <c r="M108" s="222"/>
      <c r="N108" s="22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128</v>
      </c>
      <c r="AU108" s="18" t="s">
        <v>79</v>
      </c>
    </row>
    <row r="109" s="2" customFormat="1" ht="16.5" customHeight="1">
      <c r="A109" s="39"/>
      <c r="B109" s="40"/>
      <c r="C109" s="236" t="s">
        <v>126</v>
      </c>
      <c r="D109" s="236" t="s">
        <v>134</v>
      </c>
      <c r="E109" s="237" t="s">
        <v>154</v>
      </c>
      <c r="F109" s="238" t="s">
        <v>155</v>
      </c>
      <c r="G109" s="239" t="s">
        <v>156</v>
      </c>
      <c r="H109" s="240">
        <v>16</v>
      </c>
      <c r="I109" s="241"/>
      <c r="J109" s="242">
        <f>ROUND(I109*H109,2)</f>
        <v>0</v>
      </c>
      <c r="K109" s="238" t="s">
        <v>138</v>
      </c>
      <c r="L109" s="45"/>
      <c r="M109" s="243" t="s">
        <v>19</v>
      </c>
      <c r="N109" s="244" t="s">
        <v>40</v>
      </c>
      <c r="O109" s="85"/>
      <c r="P109" s="215">
        <f>O109*H109</f>
        <v>0</v>
      </c>
      <c r="Q109" s="215">
        <v>0</v>
      </c>
      <c r="R109" s="215">
        <f>Q109*H109</f>
        <v>0</v>
      </c>
      <c r="S109" s="215">
        <v>0.20499999999999999</v>
      </c>
      <c r="T109" s="216">
        <f>S109*H109</f>
        <v>3.2799999999999998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7" t="s">
        <v>126</v>
      </c>
      <c r="AT109" s="217" t="s">
        <v>134</v>
      </c>
      <c r="AU109" s="217" t="s">
        <v>79</v>
      </c>
      <c r="AY109" s="18" t="s">
        <v>119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77</v>
      </c>
      <c r="BK109" s="218">
        <f>ROUND(I109*H109,2)</f>
        <v>0</v>
      </c>
      <c r="BL109" s="18" t="s">
        <v>126</v>
      </c>
      <c r="BM109" s="217" t="s">
        <v>157</v>
      </c>
    </row>
    <row r="110" s="2" customFormat="1">
      <c r="A110" s="39"/>
      <c r="B110" s="40"/>
      <c r="C110" s="41"/>
      <c r="D110" s="219" t="s">
        <v>128</v>
      </c>
      <c r="E110" s="41"/>
      <c r="F110" s="220" t="s">
        <v>158</v>
      </c>
      <c r="G110" s="41"/>
      <c r="H110" s="41"/>
      <c r="I110" s="221"/>
      <c r="J110" s="41"/>
      <c r="K110" s="41"/>
      <c r="L110" s="45"/>
      <c r="M110" s="222"/>
      <c r="N110" s="22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128</v>
      </c>
      <c r="AU110" s="18" t="s">
        <v>79</v>
      </c>
    </row>
    <row r="111" s="14" customFormat="1">
      <c r="A111" s="14"/>
      <c r="B111" s="245"/>
      <c r="C111" s="246"/>
      <c r="D111" s="219" t="s">
        <v>131</v>
      </c>
      <c r="E111" s="247" t="s">
        <v>19</v>
      </c>
      <c r="F111" s="248" t="s">
        <v>159</v>
      </c>
      <c r="G111" s="246"/>
      <c r="H111" s="247" t="s">
        <v>19</v>
      </c>
      <c r="I111" s="249"/>
      <c r="J111" s="246"/>
      <c r="K111" s="246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131</v>
      </c>
      <c r="AU111" s="254" t="s">
        <v>79</v>
      </c>
      <c r="AV111" s="14" t="s">
        <v>77</v>
      </c>
      <c r="AW111" s="14" t="s">
        <v>31</v>
      </c>
      <c r="AX111" s="14" t="s">
        <v>69</v>
      </c>
      <c r="AY111" s="254" t="s">
        <v>119</v>
      </c>
    </row>
    <row r="112" s="13" customFormat="1">
      <c r="A112" s="13"/>
      <c r="B112" s="225"/>
      <c r="C112" s="226"/>
      <c r="D112" s="219" t="s">
        <v>131</v>
      </c>
      <c r="E112" s="227" t="s">
        <v>19</v>
      </c>
      <c r="F112" s="228" t="s">
        <v>160</v>
      </c>
      <c r="G112" s="226"/>
      <c r="H112" s="229">
        <v>16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131</v>
      </c>
      <c r="AU112" s="235" t="s">
        <v>79</v>
      </c>
      <c r="AV112" s="13" t="s">
        <v>79</v>
      </c>
      <c r="AW112" s="13" t="s">
        <v>31</v>
      </c>
      <c r="AX112" s="13" t="s">
        <v>77</v>
      </c>
      <c r="AY112" s="235" t="s">
        <v>119</v>
      </c>
    </row>
    <row r="113" s="2" customFormat="1" ht="16.5" customHeight="1">
      <c r="A113" s="39"/>
      <c r="B113" s="40"/>
      <c r="C113" s="236" t="s">
        <v>161</v>
      </c>
      <c r="D113" s="236" t="s">
        <v>134</v>
      </c>
      <c r="E113" s="237" t="s">
        <v>162</v>
      </c>
      <c r="F113" s="238" t="s">
        <v>163</v>
      </c>
      <c r="G113" s="239" t="s">
        <v>156</v>
      </c>
      <c r="H113" s="240">
        <v>6</v>
      </c>
      <c r="I113" s="241"/>
      <c r="J113" s="242">
        <f>ROUND(I113*H113,2)</f>
        <v>0</v>
      </c>
      <c r="K113" s="238" t="s">
        <v>138</v>
      </c>
      <c r="L113" s="45"/>
      <c r="M113" s="243" t="s">
        <v>19</v>
      </c>
      <c r="N113" s="244" t="s">
        <v>40</v>
      </c>
      <c r="O113" s="85"/>
      <c r="P113" s="215">
        <f>O113*H113</f>
        <v>0</v>
      </c>
      <c r="Q113" s="215">
        <v>0</v>
      </c>
      <c r="R113" s="215">
        <f>Q113*H113</f>
        <v>0</v>
      </c>
      <c r="S113" s="215">
        <v>0.040000000000000001</v>
      </c>
      <c r="T113" s="216">
        <f>S113*H113</f>
        <v>0.23999999999999999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7" t="s">
        <v>126</v>
      </c>
      <c r="AT113" s="217" t="s">
        <v>134</v>
      </c>
      <c r="AU113" s="217" t="s">
        <v>79</v>
      </c>
      <c r="AY113" s="18" t="s">
        <v>119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77</v>
      </c>
      <c r="BK113" s="218">
        <f>ROUND(I113*H113,2)</f>
        <v>0</v>
      </c>
      <c r="BL113" s="18" t="s">
        <v>126</v>
      </c>
      <c r="BM113" s="217" t="s">
        <v>164</v>
      </c>
    </row>
    <row r="114" s="2" customFormat="1">
      <c r="A114" s="39"/>
      <c r="B114" s="40"/>
      <c r="C114" s="41"/>
      <c r="D114" s="219" t="s">
        <v>128</v>
      </c>
      <c r="E114" s="41"/>
      <c r="F114" s="220" t="s">
        <v>165</v>
      </c>
      <c r="G114" s="41"/>
      <c r="H114" s="41"/>
      <c r="I114" s="221"/>
      <c r="J114" s="41"/>
      <c r="K114" s="41"/>
      <c r="L114" s="45"/>
      <c r="M114" s="222"/>
      <c r="N114" s="22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128</v>
      </c>
      <c r="AU114" s="18" t="s">
        <v>79</v>
      </c>
    </row>
    <row r="115" s="14" customFormat="1">
      <c r="A115" s="14"/>
      <c r="B115" s="245"/>
      <c r="C115" s="246"/>
      <c r="D115" s="219" t="s">
        <v>131</v>
      </c>
      <c r="E115" s="247" t="s">
        <v>19</v>
      </c>
      <c r="F115" s="248" t="s">
        <v>166</v>
      </c>
      <c r="G115" s="246"/>
      <c r="H115" s="247" t="s">
        <v>19</v>
      </c>
      <c r="I115" s="249"/>
      <c r="J115" s="246"/>
      <c r="K115" s="246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131</v>
      </c>
      <c r="AU115" s="254" t="s">
        <v>79</v>
      </c>
      <c r="AV115" s="14" t="s">
        <v>77</v>
      </c>
      <c r="AW115" s="14" t="s">
        <v>31</v>
      </c>
      <c r="AX115" s="14" t="s">
        <v>69</v>
      </c>
      <c r="AY115" s="254" t="s">
        <v>119</v>
      </c>
    </row>
    <row r="116" s="13" customFormat="1">
      <c r="A116" s="13"/>
      <c r="B116" s="225"/>
      <c r="C116" s="226"/>
      <c r="D116" s="219" t="s">
        <v>131</v>
      </c>
      <c r="E116" s="227" t="s">
        <v>19</v>
      </c>
      <c r="F116" s="228" t="s">
        <v>144</v>
      </c>
      <c r="G116" s="226"/>
      <c r="H116" s="229">
        <v>6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131</v>
      </c>
      <c r="AU116" s="235" t="s">
        <v>79</v>
      </c>
      <c r="AV116" s="13" t="s">
        <v>79</v>
      </c>
      <c r="AW116" s="13" t="s">
        <v>31</v>
      </c>
      <c r="AX116" s="13" t="s">
        <v>77</v>
      </c>
      <c r="AY116" s="235" t="s">
        <v>119</v>
      </c>
    </row>
    <row r="117" s="2" customFormat="1" ht="16.5" customHeight="1">
      <c r="A117" s="39"/>
      <c r="B117" s="40"/>
      <c r="C117" s="236" t="s">
        <v>144</v>
      </c>
      <c r="D117" s="236" t="s">
        <v>134</v>
      </c>
      <c r="E117" s="237" t="s">
        <v>167</v>
      </c>
      <c r="F117" s="238" t="s">
        <v>168</v>
      </c>
      <c r="G117" s="239" t="s">
        <v>124</v>
      </c>
      <c r="H117" s="240">
        <v>665.35000000000002</v>
      </c>
      <c r="I117" s="241"/>
      <c r="J117" s="242">
        <f>ROUND(I117*H117,2)</f>
        <v>0</v>
      </c>
      <c r="K117" s="238" t="s">
        <v>138</v>
      </c>
      <c r="L117" s="45"/>
      <c r="M117" s="243" t="s">
        <v>19</v>
      </c>
      <c r="N117" s="244" t="s">
        <v>40</v>
      </c>
      <c r="O117" s="85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126</v>
      </c>
      <c r="AT117" s="217" t="s">
        <v>134</v>
      </c>
      <c r="AU117" s="217" t="s">
        <v>79</v>
      </c>
      <c r="AY117" s="18" t="s">
        <v>119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77</v>
      </c>
      <c r="BK117" s="218">
        <f>ROUND(I117*H117,2)</f>
        <v>0</v>
      </c>
      <c r="BL117" s="18" t="s">
        <v>126</v>
      </c>
      <c r="BM117" s="217" t="s">
        <v>169</v>
      </c>
    </row>
    <row r="118" s="2" customFormat="1">
      <c r="A118" s="39"/>
      <c r="B118" s="40"/>
      <c r="C118" s="41"/>
      <c r="D118" s="219" t="s">
        <v>128</v>
      </c>
      <c r="E118" s="41"/>
      <c r="F118" s="220" t="s">
        <v>170</v>
      </c>
      <c r="G118" s="41"/>
      <c r="H118" s="41"/>
      <c r="I118" s="221"/>
      <c r="J118" s="41"/>
      <c r="K118" s="41"/>
      <c r="L118" s="45"/>
      <c r="M118" s="222"/>
      <c r="N118" s="22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128</v>
      </c>
      <c r="AU118" s="18" t="s">
        <v>79</v>
      </c>
    </row>
    <row r="119" s="13" customFormat="1">
      <c r="A119" s="13"/>
      <c r="B119" s="225"/>
      <c r="C119" s="226"/>
      <c r="D119" s="219" t="s">
        <v>131</v>
      </c>
      <c r="E119" s="227" t="s">
        <v>19</v>
      </c>
      <c r="F119" s="228" t="s">
        <v>171</v>
      </c>
      <c r="G119" s="226"/>
      <c r="H119" s="229">
        <v>665.35000000000002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131</v>
      </c>
      <c r="AU119" s="235" t="s">
        <v>79</v>
      </c>
      <c r="AV119" s="13" t="s">
        <v>79</v>
      </c>
      <c r="AW119" s="13" t="s">
        <v>31</v>
      </c>
      <c r="AX119" s="13" t="s">
        <v>77</v>
      </c>
      <c r="AY119" s="235" t="s">
        <v>119</v>
      </c>
    </row>
    <row r="120" s="2" customFormat="1" ht="16.5" customHeight="1">
      <c r="A120" s="39"/>
      <c r="B120" s="40"/>
      <c r="C120" s="236" t="s">
        <v>172</v>
      </c>
      <c r="D120" s="236" t="s">
        <v>134</v>
      </c>
      <c r="E120" s="237" t="s">
        <v>173</v>
      </c>
      <c r="F120" s="238" t="s">
        <v>174</v>
      </c>
      <c r="G120" s="239" t="s">
        <v>124</v>
      </c>
      <c r="H120" s="240">
        <v>665.35000000000002</v>
      </c>
      <c r="I120" s="241"/>
      <c r="J120" s="242">
        <f>ROUND(I120*H120,2)</f>
        <v>0</v>
      </c>
      <c r="K120" s="238" t="s">
        <v>138</v>
      </c>
      <c r="L120" s="45"/>
      <c r="M120" s="243" t="s">
        <v>19</v>
      </c>
      <c r="N120" s="244" t="s">
        <v>40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126</v>
      </c>
      <c r="AT120" s="217" t="s">
        <v>134</v>
      </c>
      <c r="AU120" s="217" t="s">
        <v>79</v>
      </c>
      <c r="AY120" s="18" t="s">
        <v>119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77</v>
      </c>
      <c r="BK120" s="218">
        <f>ROUND(I120*H120,2)</f>
        <v>0</v>
      </c>
      <c r="BL120" s="18" t="s">
        <v>126</v>
      </c>
      <c r="BM120" s="217" t="s">
        <v>175</v>
      </c>
    </row>
    <row r="121" s="2" customFormat="1">
      <c r="A121" s="39"/>
      <c r="B121" s="40"/>
      <c r="C121" s="41"/>
      <c r="D121" s="219" t="s">
        <v>128</v>
      </c>
      <c r="E121" s="41"/>
      <c r="F121" s="220" t="s">
        <v>176</v>
      </c>
      <c r="G121" s="41"/>
      <c r="H121" s="41"/>
      <c r="I121" s="221"/>
      <c r="J121" s="41"/>
      <c r="K121" s="41"/>
      <c r="L121" s="45"/>
      <c r="M121" s="222"/>
      <c r="N121" s="22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128</v>
      </c>
      <c r="AU121" s="18" t="s">
        <v>79</v>
      </c>
    </row>
    <row r="122" s="13" customFormat="1">
      <c r="A122" s="13"/>
      <c r="B122" s="225"/>
      <c r="C122" s="226"/>
      <c r="D122" s="219" t="s">
        <v>131</v>
      </c>
      <c r="E122" s="227" t="s">
        <v>19</v>
      </c>
      <c r="F122" s="228" t="s">
        <v>177</v>
      </c>
      <c r="G122" s="226"/>
      <c r="H122" s="229">
        <v>665.35000000000002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131</v>
      </c>
      <c r="AU122" s="235" t="s">
        <v>79</v>
      </c>
      <c r="AV122" s="13" t="s">
        <v>79</v>
      </c>
      <c r="AW122" s="13" t="s">
        <v>31</v>
      </c>
      <c r="AX122" s="13" t="s">
        <v>77</v>
      </c>
      <c r="AY122" s="235" t="s">
        <v>119</v>
      </c>
    </row>
    <row r="123" s="2" customFormat="1" ht="21.75" customHeight="1">
      <c r="A123" s="39"/>
      <c r="B123" s="40"/>
      <c r="C123" s="236" t="s">
        <v>125</v>
      </c>
      <c r="D123" s="236" t="s">
        <v>134</v>
      </c>
      <c r="E123" s="237" t="s">
        <v>178</v>
      </c>
      <c r="F123" s="238" t="s">
        <v>179</v>
      </c>
      <c r="G123" s="239" t="s">
        <v>124</v>
      </c>
      <c r="H123" s="240">
        <v>6653.5</v>
      </c>
      <c r="I123" s="241"/>
      <c r="J123" s="242">
        <f>ROUND(I123*H123,2)</f>
        <v>0</v>
      </c>
      <c r="K123" s="238" t="s">
        <v>138</v>
      </c>
      <c r="L123" s="45"/>
      <c r="M123" s="243" t="s">
        <v>19</v>
      </c>
      <c r="N123" s="244" t="s">
        <v>40</v>
      </c>
      <c r="O123" s="85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126</v>
      </c>
      <c r="AT123" s="217" t="s">
        <v>134</v>
      </c>
      <c r="AU123" s="217" t="s">
        <v>79</v>
      </c>
      <c r="AY123" s="18" t="s">
        <v>119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77</v>
      </c>
      <c r="BK123" s="218">
        <f>ROUND(I123*H123,2)</f>
        <v>0</v>
      </c>
      <c r="BL123" s="18" t="s">
        <v>126</v>
      </c>
      <c r="BM123" s="217" t="s">
        <v>180</v>
      </c>
    </row>
    <row r="124" s="2" customFormat="1">
      <c r="A124" s="39"/>
      <c r="B124" s="40"/>
      <c r="C124" s="41"/>
      <c r="D124" s="219" t="s">
        <v>128</v>
      </c>
      <c r="E124" s="41"/>
      <c r="F124" s="220" t="s">
        <v>181</v>
      </c>
      <c r="G124" s="41"/>
      <c r="H124" s="41"/>
      <c r="I124" s="221"/>
      <c r="J124" s="41"/>
      <c r="K124" s="41"/>
      <c r="L124" s="45"/>
      <c r="M124" s="222"/>
      <c r="N124" s="22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128</v>
      </c>
      <c r="AU124" s="18" t="s">
        <v>79</v>
      </c>
    </row>
    <row r="125" s="2" customFormat="1">
      <c r="A125" s="39"/>
      <c r="B125" s="40"/>
      <c r="C125" s="41"/>
      <c r="D125" s="219" t="s">
        <v>129</v>
      </c>
      <c r="E125" s="41"/>
      <c r="F125" s="224" t="s">
        <v>182</v>
      </c>
      <c r="G125" s="41"/>
      <c r="H125" s="41"/>
      <c r="I125" s="221"/>
      <c r="J125" s="41"/>
      <c r="K125" s="41"/>
      <c r="L125" s="45"/>
      <c r="M125" s="222"/>
      <c r="N125" s="22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129</v>
      </c>
      <c r="AU125" s="18" t="s">
        <v>79</v>
      </c>
    </row>
    <row r="126" s="13" customFormat="1">
      <c r="A126" s="13"/>
      <c r="B126" s="225"/>
      <c r="C126" s="226"/>
      <c r="D126" s="219" t="s">
        <v>131</v>
      </c>
      <c r="E126" s="226"/>
      <c r="F126" s="228" t="s">
        <v>183</v>
      </c>
      <c r="G126" s="226"/>
      <c r="H126" s="229">
        <v>6653.5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131</v>
      </c>
      <c r="AU126" s="235" t="s">
        <v>79</v>
      </c>
      <c r="AV126" s="13" t="s">
        <v>79</v>
      </c>
      <c r="AW126" s="13" t="s">
        <v>4</v>
      </c>
      <c r="AX126" s="13" t="s">
        <v>77</v>
      </c>
      <c r="AY126" s="235" t="s">
        <v>119</v>
      </c>
    </row>
    <row r="127" s="2" customFormat="1" ht="16.5" customHeight="1">
      <c r="A127" s="39"/>
      <c r="B127" s="40"/>
      <c r="C127" s="236" t="s">
        <v>184</v>
      </c>
      <c r="D127" s="236" t="s">
        <v>134</v>
      </c>
      <c r="E127" s="237" t="s">
        <v>185</v>
      </c>
      <c r="F127" s="238" t="s">
        <v>186</v>
      </c>
      <c r="G127" s="239" t="s">
        <v>137</v>
      </c>
      <c r="H127" s="240">
        <v>310</v>
      </c>
      <c r="I127" s="241"/>
      <c r="J127" s="242">
        <f>ROUND(I127*H127,2)</f>
        <v>0</v>
      </c>
      <c r="K127" s="238" t="s">
        <v>138</v>
      </c>
      <c r="L127" s="45"/>
      <c r="M127" s="243" t="s">
        <v>19</v>
      </c>
      <c r="N127" s="244" t="s">
        <v>40</v>
      </c>
      <c r="O127" s="85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126</v>
      </c>
      <c r="AT127" s="217" t="s">
        <v>134</v>
      </c>
      <c r="AU127" s="217" t="s">
        <v>79</v>
      </c>
      <c r="AY127" s="18" t="s">
        <v>119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77</v>
      </c>
      <c r="BK127" s="218">
        <f>ROUND(I127*H127,2)</f>
        <v>0</v>
      </c>
      <c r="BL127" s="18" t="s">
        <v>126</v>
      </c>
      <c r="BM127" s="217" t="s">
        <v>187</v>
      </c>
    </row>
    <row r="128" s="2" customFormat="1">
      <c r="A128" s="39"/>
      <c r="B128" s="40"/>
      <c r="C128" s="41"/>
      <c r="D128" s="219" t="s">
        <v>128</v>
      </c>
      <c r="E128" s="41"/>
      <c r="F128" s="220" t="s">
        <v>188</v>
      </c>
      <c r="G128" s="41"/>
      <c r="H128" s="41"/>
      <c r="I128" s="221"/>
      <c r="J128" s="41"/>
      <c r="K128" s="41"/>
      <c r="L128" s="45"/>
      <c r="M128" s="222"/>
      <c r="N128" s="22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128</v>
      </c>
      <c r="AU128" s="18" t="s">
        <v>79</v>
      </c>
    </row>
    <row r="129" s="13" customFormat="1">
      <c r="A129" s="13"/>
      <c r="B129" s="225"/>
      <c r="C129" s="226"/>
      <c r="D129" s="219" t="s">
        <v>131</v>
      </c>
      <c r="E129" s="227" t="s">
        <v>19</v>
      </c>
      <c r="F129" s="228" t="s">
        <v>189</v>
      </c>
      <c r="G129" s="226"/>
      <c r="H129" s="229">
        <v>310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131</v>
      </c>
      <c r="AU129" s="235" t="s">
        <v>79</v>
      </c>
      <c r="AV129" s="13" t="s">
        <v>79</v>
      </c>
      <c r="AW129" s="13" t="s">
        <v>31</v>
      </c>
      <c r="AX129" s="13" t="s">
        <v>77</v>
      </c>
      <c r="AY129" s="235" t="s">
        <v>119</v>
      </c>
    </row>
    <row r="130" s="2" customFormat="1" ht="16.5" customHeight="1">
      <c r="A130" s="39"/>
      <c r="B130" s="40"/>
      <c r="C130" s="236" t="s">
        <v>190</v>
      </c>
      <c r="D130" s="236" t="s">
        <v>134</v>
      </c>
      <c r="E130" s="237" t="s">
        <v>191</v>
      </c>
      <c r="F130" s="238" t="s">
        <v>192</v>
      </c>
      <c r="G130" s="239" t="s">
        <v>137</v>
      </c>
      <c r="H130" s="240">
        <v>310</v>
      </c>
      <c r="I130" s="241"/>
      <c r="J130" s="242">
        <f>ROUND(I130*H130,2)</f>
        <v>0</v>
      </c>
      <c r="K130" s="238" t="s">
        <v>151</v>
      </c>
      <c r="L130" s="45"/>
      <c r="M130" s="243" t="s">
        <v>19</v>
      </c>
      <c r="N130" s="244" t="s">
        <v>40</v>
      </c>
      <c r="O130" s="85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126</v>
      </c>
      <c r="AT130" s="217" t="s">
        <v>134</v>
      </c>
      <c r="AU130" s="217" t="s">
        <v>79</v>
      </c>
      <c r="AY130" s="18" t="s">
        <v>119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77</v>
      </c>
      <c r="BK130" s="218">
        <f>ROUND(I130*H130,2)</f>
        <v>0</v>
      </c>
      <c r="BL130" s="18" t="s">
        <v>126</v>
      </c>
      <c r="BM130" s="217" t="s">
        <v>193</v>
      </c>
    </row>
    <row r="131" s="2" customFormat="1">
      <c r="A131" s="39"/>
      <c r="B131" s="40"/>
      <c r="C131" s="41"/>
      <c r="D131" s="219" t="s">
        <v>128</v>
      </c>
      <c r="E131" s="41"/>
      <c r="F131" s="220" t="s">
        <v>194</v>
      </c>
      <c r="G131" s="41"/>
      <c r="H131" s="41"/>
      <c r="I131" s="221"/>
      <c r="J131" s="41"/>
      <c r="K131" s="41"/>
      <c r="L131" s="45"/>
      <c r="M131" s="222"/>
      <c r="N131" s="22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128</v>
      </c>
      <c r="AU131" s="18" t="s">
        <v>79</v>
      </c>
    </row>
    <row r="132" s="13" customFormat="1">
      <c r="A132" s="13"/>
      <c r="B132" s="225"/>
      <c r="C132" s="226"/>
      <c r="D132" s="219" t="s">
        <v>131</v>
      </c>
      <c r="E132" s="227" t="s">
        <v>19</v>
      </c>
      <c r="F132" s="228" t="s">
        <v>189</v>
      </c>
      <c r="G132" s="226"/>
      <c r="H132" s="229">
        <v>310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131</v>
      </c>
      <c r="AU132" s="235" t="s">
        <v>79</v>
      </c>
      <c r="AV132" s="13" t="s">
        <v>79</v>
      </c>
      <c r="AW132" s="13" t="s">
        <v>31</v>
      </c>
      <c r="AX132" s="13" t="s">
        <v>77</v>
      </c>
      <c r="AY132" s="235" t="s">
        <v>119</v>
      </c>
    </row>
    <row r="133" s="2" customFormat="1" ht="16.5" customHeight="1">
      <c r="A133" s="39"/>
      <c r="B133" s="40"/>
      <c r="C133" s="205" t="s">
        <v>195</v>
      </c>
      <c r="D133" s="205" t="s">
        <v>121</v>
      </c>
      <c r="E133" s="206" t="s">
        <v>196</v>
      </c>
      <c r="F133" s="207" t="s">
        <v>197</v>
      </c>
      <c r="G133" s="208" t="s">
        <v>198</v>
      </c>
      <c r="H133" s="209">
        <v>4.6500000000000004</v>
      </c>
      <c r="I133" s="210"/>
      <c r="J133" s="211">
        <f>ROUND(I133*H133,2)</f>
        <v>0</v>
      </c>
      <c r="K133" s="207" t="s">
        <v>138</v>
      </c>
      <c r="L133" s="212"/>
      <c r="M133" s="213" t="s">
        <v>19</v>
      </c>
      <c r="N133" s="214" t="s">
        <v>40</v>
      </c>
      <c r="O133" s="85"/>
      <c r="P133" s="215">
        <f>O133*H133</f>
        <v>0</v>
      </c>
      <c r="Q133" s="215">
        <v>0.001</v>
      </c>
      <c r="R133" s="215">
        <f>Q133*H133</f>
        <v>0.0046500000000000005</v>
      </c>
      <c r="S133" s="215">
        <v>0</v>
      </c>
      <c r="T133" s="21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7" t="s">
        <v>125</v>
      </c>
      <c r="AT133" s="217" t="s">
        <v>121</v>
      </c>
      <c r="AU133" s="217" t="s">
        <v>79</v>
      </c>
      <c r="AY133" s="18" t="s">
        <v>119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77</v>
      </c>
      <c r="BK133" s="218">
        <f>ROUND(I133*H133,2)</f>
        <v>0</v>
      </c>
      <c r="BL133" s="18" t="s">
        <v>126</v>
      </c>
      <c r="BM133" s="217" t="s">
        <v>199</v>
      </c>
    </row>
    <row r="134" s="2" customFormat="1">
      <c r="A134" s="39"/>
      <c r="B134" s="40"/>
      <c r="C134" s="41"/>
      <c r="D134" s="219" t="s">
        <v>128</v>
      </c>
      <c r="E134" s="41"/>
      <c r="F134" s="220" t="s">
        <v>197</v>
      </c>
      <c r="G134" s="41"/>
      <c r="H134" s="41"/>
      <c r="I134" s="221"/>
      <c r="J134" s="41"/>
      <c r="K134" s="41"/>
      <c r="L134" s="45"/>
      <c r="M134" s="222"/>
      <c r="N134" s="223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128</v>
      </c>
      <c r="AU134" s="18" t="s">
        <v>79</v>
      </c>
    </row>
    <row r="135" s="13" customFormat="1">
      <c r="A135" s="13"/>
      <c r="B135" s="225"/>
      <c r="C135" s="226"/>
      <c r="D135" s="219" t="s">
        <v>131</v>
      </c>
      <c r="E135" s="226"/>
      <c r="F135" s="228" t="s">
        <v>200</v>
      </c>
      <c r="G135" s="226"/>
      <c r="H135" s="229">
        <v>4.6500000000000004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131</v>
      </c>
      <c r="AU135" s="235" t="s">
        <v>79</v>
      </c>
      <c r="AV135" s="13" t="s">
        <v>79</v>
      </c>
      <c r="AW135" s="13" t="s">
        <v>4</v>
      </c>
      <c r="AX135" s="13" t="s">
        <v>77</v>
      </c>
      <c r="AY135" s="235" t="s">
        <v>119</v>
      </c>
    </row>
    <row r="136" s="2" customFormat="1" ht="16.5" customHeight="1">
      <c r="A136" s="39"/>
      <c r="B136" s="40"/>
      <c r="C136" s="205" t="s">
        <v>201</v>
      </c>
      <c r="D136" s="205" t="s">
        <v>121</v>
      </c>
      <c r="E136" s="206" t="s">
        <v>202</v>
      </c>
      <c r="F136" s="207" t="s">
        <v>203</v>
      </c>
      <c r="G136" s="208" t="s">
        <v>204</v>
      </c>
      <c r="H136" s="209">
        <v>55.799999999999997</v>
      </c>
      <c r="I136" s="210"/>
      <c r="J136" s="211">
        <f>ROUND(I136*H136,2)</f>
        <v>0</v>
      </c>
      <c r="K136" s="207" t="s">
        <v>138</v>
      </c>
      <c r="L136" s="212"/>
      <c r="M136" s="213" t="s">
        <v>19</v>
      </c>
      <c r="N136" s="214" t="s">
        <v>40</v>
      </c>
      <c r="O136" s="85"/>
      <c r="P136" s="215">
        <f>O136*H136</f>
        <v>0</v>
      </c>
      <c r="Q136" s="215">
        <v>1</v>
      </c>
      <c r="R136" s="215">
        <f>Q136*H136</f>
        <v>55.799999999999997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125</v>
      </c>
      <c r="AT136" s="217" t="s">
        <v>121</v>
      </c>
      <c r="AU136" s="217" t="s">
        <v>79</v>
      </c>
      <c r="AY136" s="18" t="s">
        <v>119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77</v>
      </c>
      <c r="BK136" s="218">
        <f>ROUND(I136*H136,2)</f>
        <v>0</v>
      </c>
      <c r="BL136" s="18" t="s">
        <v>126</v>
      </c>
      <c r="BM136" s="217" t="s">
        <v>205</v>
      </c>
    </row>
    <row r="137" s="2" customFormat="1">
      <c r="A137" s="39"/>
      <c r="B137" s="40"/>
      <c r="C137" s="41"/>
      <c r="D137" s="219" t="s">
        <v>128</v>
      </c>
      <c r="E137" s="41"/>
      <c r="F137" s="220" t="s">
        <v>203</v>
      </c>
      <c r="G137" s="41"/>
      <c r="H137" s="41"/>
      <c r="I137" s="221"/>
      <c r="J137" s="41"/>
      <c r="K137" s="41"/>
      <c r="L137" s="45"/>
      <c r="M137" s="222"/>
      <c r="N137" s="22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128</v>
      </c>
      <c r="AU137" s="18" t="s">
        <v>79</v>
      </c>
    </row>
    <row r="138" s="13" customFormat="1">
      <c r="A138" s="13"/>
      <c r="B138" s="225"/>
      <c r="C138" s="226"/>
      <c r="D138" s="219" t="s">
        <v>131</v>
      </c>
      <c r="E138" s="227" t="s">
        <v>19</v>
      </c>
      <c r="F138" s="228" t="s">
        <v>206</v>
      </c>
      <c r="G138" s="226"/>
      <c r="H138" s="229">
        <v>55.799999999999997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131</v>
      </c>
      <c r="AU138" s="235" t="s">
        <v>79</v>
      </c>
      <c r="AV138" s="13" t="s">
        <v>79</v>
      </c>
      <c r="AW138" s="13" t="s">
        <v>31</v>
      </c>
      <c r="AX138" s="13" t="s">
        <v>77</v>
      </c>
      <c r="AY138" s="235" t="s">
        <v>119</v>
      </c>
    </row>
    <row r="139" s="2" customFormat="1" ht="16.5" customHeight="1">
      <c r="A139" s="39"/>
      <c r="B139" s="40"/>
      <c r="C139" s="236" t="s">
        <v>207</v>
      </c>
      <c r="D139" s="236" t="s">
        <v>134</v>
      </c>
      <c r="E139" s="237" t="s">
        <v>208</v>
      </c>
      <c r="F139" s="238" t="s">
        <v>209</v>
      </c>
      <c r="G139" s="239" t="s">
        <v>137</v>
      </c>
      <c r="H139" s="240">
        <v>310</v>
      </c>
      <c r="I139" s="241"/>
      <c r="J139" s="242">
        <f>ROUND(I139*H139,2)</f>
        <v>0</v>
      </c>
      <c r="K139" s="238" t="s">
        <v>138</v>
      </c>
      <c r="L139" s="45"/>
      <c r="M139" s="243" t="s">
        <v>19</v>
      </c>
      <c r="N139" s="244" t="s">
        <v>40</v>
      </c>
      <c r="O139" s="85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7" t="s">
        <v>126</v>
      </c>
      <c r="AT139" s="217" t="s">
        <v>134</v>
      </c>
      <c r="AU139" s="217" t="s">
        <v>79</v>
      </c>
      <c r="AY139" s="18" t="s">
        <v>119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77</v>
      </c>
      <c r="BK139" s="218">
        <f>ROUND(I139*H139,2)</f>
        <v>0</v>
      </c>
      <c r="BL139" s="18" t="s">
        <v>126</v>
      </c>
      <c r="BM139" s="217" t="s">
        <v>210</v>
      </c>
    </row>
    <row r="140" s="2" customFormat="1">
      <c r="A140" s="39"/>
      <c r="B140" s="40"/>
      <c r="C140" s="41"/>
      <c r="D140" s="219" t="s">
        <v>128</v>
      </c>
      <c r="E140" s="41"/>
      <c r="F140" s="220" t="s">
        <v>211</v>
      </c>
      <c r="G140" s="41"/>
      <c r="H140" s="41"/>
      <c r="I140" s="221"/>
      <c r="J140" s="41"/>
      <c r="K140" s="41"/>
      <c r="L140" s="45"/>
      <c r="M140" s="222"/>
      <c r="N140" s="223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128</v>
      </c>
      <c r="AU140" s="18" t="s">
        <v>79</v>
      </c>
    </row>
    <row r="141" s="14" customFormat="1">
      <c r="A141" s="14"/>
      <c r="B141" s="245"/>
      <c r="C141" s="246"/>
      <c r="D141" s="219" t="s">
        <v>131</v>
      </c>
      <c r="E141" s="247" t="s">
        <v>19</v>
      </c>
      <c r="F141" s="248" t="s">
        <v>212</v>
      </c>
      <c r="G141" s="246"/>
      <c r="H141" s="247" t="s">
        <v>19</v>
      </c>
      <c r="I141" s="249"/>
      <c r="J141" s="246"/>
      <c r="K141" s="246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131</v>
      </c>
      <c r="AU141" s="254" t="s">
        <v>79</v>
      </c>
      <c r="AV141" s="14" t="s">
        <v>77</v>
      </c>
      <c r="AW141" s="14" t="s">
        <v>31</v>
      </c>
      <c r="AX141" s="14" t="s">
        <v>69</v>
      </c>
      <c r="AY141" s="254" t="s">
        <v>119</v>
      </c>
    </row>
    <row r="142" s="13" customFormat="1">
      <c r="A142" s="13"/>
      <c r="B142" s="225"/>
      <c r="C142" s="226"/>
      <c r="D142" s="219" t="s">
        <v>131</v>
      </c>
      <c r="E142" s="227" t="s">
        <v>19</v>
      </c>
      <c r="F142" s="228" t="s">
        <v>189</v>
      </c>
      <c r="G142" s="226"/>
      <c r="H142" s="229">
        <v>310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131</v>
      </c>
      <c r="AU142" s="235" t="s">
        <v>79</v>
      </c>
      <c r="AV142" s="13" t="s">
        <v>79</v>
      </c>
      <c r="AW142" s="13" t="s">
        <v>31</v>
      </c>
      <c r="AX142" s="13" t="s">
        <v>77</v>
      </c>
      <c r="AY142" s="235" t="s">
        <v>119</v>
      </c>
    </row>
    <row r="143" s="2" customFormat="1" ht="16.5" customHeight="1">
      <c r="A143" s="39"/>
      <c r="B143" s="40"/>
      <c r="C143" s="236" t="s">
        <v>213</v>
      </c>
      <c r="D143" s="236" t="s">
        <v>134</v>
      </c>
      <c r="E143" s="237" t="s">
        <v>214</v>
      </c>
      <c r="F143" s="238" t="s">
        <v>215</v>
      </c>
      <c r="G143" s="239" t="s">
        <v>137</v>
      </c>
      <c r="H143" s="240">
        <v>1920</v>
      </c>
      <c r="I143" s="241"/>
      <c r="J143" s="242">
        <f>ROUND(I143*H143,2)</f>
        <v>0</v>
      </c>
      <c r="K143" s="238" t="s">
        <v>138</v>
      </c>
      <c r="L143" s="45"/>
      <c r="M143" s="243" t="s">
        <v>19</v>
      </c>
      <c r="N143" s="244" t="s">
        <v>40</v>
      </c>
      <c r="O143" s="85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126</v>
      </c>
      <c r="AT143" s="217" t="s">
        <v>134</v>
      </c>
      <c r="AU143" s="217" t="s">
        <v>79</v>
      </c>
      <c r="AY143" s="18" t="s">
        <v>119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77</v>
      </c>
      <c r="BK143" s="218">
        <f>ROUND(I143*H143,2)</f>
        <v>0</v>
      </c>
      <c r="BL143" s="18" t="s">
        <v>126</v>
      </c>
      <c r="BM143" s="217" t="s">
        <v>216</v>
      </c>
    </row>
    <row r="144" s="2" customFormat="1">
      <c r="A144" s="39"/>
      <c r="B144" s="40"/>
      <c r="C144" s="41"/>
      <c r="D144" s="219" t="s">
        <v>128</v>
      </c>
      <c r="E144" s="41"/>
      <c r="F144" s="220" t="s">
        <v>217</v>
      </c>
      <c r="G144" s="41"/>
      <c r="H144" s="41"/>
      <c r="I144" s="221"/>
      <c r="J144" s="41"/>
      <c r="K144" s="41"/>
      <c r="L144" s="45"/>
      <c r="M144" s="222"/>
      <c r="N144" s="223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128</v>
      </c>
      <c r="AU144" s="18" t="s">
        <v>79</v>
      </c>
    </row>
    <row r="145" s="14" customFormat="1">
      <c r="A145" s="14"/>
      <c r="B145" s="245"/>
      <c r="C145" s="246"/>
      <c r="D145" s="219" t="s">
        <v>131</v>
      </c>
      <c r="E145" s="247" t="s">
        <v>19</v>
      </c>
      <c r="F145" s="248" t="s">
        <v>218</v>
      </c>
      <c r="G145" s="246"/>
      <c r="H145" s="247" t="s">
        <v>19</v>
      </c>
      <c r="I145" s="249"/>
      <c r="J145" s="246"/>
      <c r="K145" s="246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131</v>
      </c>
      <c r="AU145" s="254" t="s">
        <v>79</v>
      </c>
      <c r="AV145" s="14" t="s">
        <v>77</v>
      </c>
      <c r="AW145" s="14" t="s">
        <v>31</v>
      </c>
      <c r="AX145" s="14" t="s">
        <v>69</v>
      </c>
      <c r="AY145" s="254" t="s">
        <v>119</v>
      </c>
    </row>
    <row r="146" s="13" customFormat="1">
      <c r="A146" s="13"/>
      <c r="B146" s="225"/>
      <c r="C146" s="226"/>
      <c r="D146" s="219" t="s">
        <v>131</v>
      </c>
      <c r="E146" s="227" t="s">
        <v>19</v>
      </c>
      <c r="F146" s="228" t="s">
        <v>219</v>
      </c>
      <c r="G146" s="226"/>
      <c r="H146" s="229">
        <v>1901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131</v>
      </c>
      <c r="AU146" s="235" t="s">
        <v>79</v>
      </c>
      <c r="AV146" s="13" t="s">
        <v>79</v>
      </c>
      <c r="AW146" s="13" t="s">
        <v>31</v>
      </c>
      <c r="AX146" s="13" t="s">
        <v>69</v>
      </c>
      <c r="AY146" s="235" t="s">
        <v>119</v>
      </c>
    </row>
    <row r="147" s="14" customFormat="1">
      <c r="A147" s="14"/>
      <c r="B147" s="245"/>
      <c r="C147" s="246"/>
      <c r="D147" s="219" t="s">
        <v>131</v>
      </c>
      <c r="E147" s="247" t="s">
        <v>19</v>
      </c>
      <c r="F147" s="248" t="s">
        <v>141</v>
      </c>
      <c r="G147" s="246"/>
      <c r="H147" s="247" t="s">
        <v>19</v>
      </c>
      <c r="I147" s="249"/>
      <c r="J147" s="246"/>
      <c r="K147" s="246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131</v>
      </c>
      <c r="AU147" s="254" t="s">
        <v>79</v>
      </c>
      <c r="AV147" s="14" t="s">
        <v>77</v>
      </c>
      <c r="AW147" s="14" t="s">
        <v>31</v>
      </c>
      <c r="AX147" s="14" t="s">
        <v>69</v>
      </c>
      <c r="AY147" s="254" t="s">
        <v>119</v>
      </c>
    </row>
    <row r="148" s="13" customFormat="1">
      <c r="A148" s="13"/>
      <c r="B148" s="225"/>
      <c r="C148" s="226"/>
      <c r="D148" s="219" t="s">
        <v>131</v>
      </c>
      <c r="E148" s="227" t="s">
        <v>19</v>
      </c>
      <c r="F148" s="228" t="s">
        <v>220</v>
      </c>
      <c r="G148" s="226"/>
      <c r="H148" s="229">
        <v>17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131</v>
      </c>
      <c r="AU148" s="235" t="s">
        <v>79</v>
      </c>
      <c r="AV148" s="13" t="s">
        <v>79</v>
      </c>
      <c r="AW148" s="13" t="s">
        <v>31</v>
      </c>
      <c r="AX148" s="13" t="s">
        <v>69</v>
      </c>
      <c r="AY148" s="235" t="s">
        <v>119</v>
      </c>
    </row>
    <row r="149" s="14" customFormat="1">
      <c r="A149" s="14"/>
      <c r="B149" s="245"/>
      <c r="C149" s="246"/>
      <c r="D149" s="219" t="s">
        <v>131</v>
      </c>
      <c r="E149" s="247" t="s">
        <v>19</v>
      </c>
      <c r="F149" s="248" t="s">
        <v>221</v>
      </c>
      <c r="G149" s="246"/>
      <c r="H149" s="247" t="s">
        <v>19</v>
      </c>
      <c r="I149" s="249"/>
      <c r="J149" s="246"/>
      <c r="K149" s="246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131</v>
      </c>
      <c r="AU149" s="254" t="s">
        <v>79</v>
      </c>
      <c r="AV149" s="14" t="s">
        <v>77</v>
      </c>
      <c r="AW149" s="14" t="s">
        <v>31</v>
      </c>
      <c r="AX149" s="14" t="s">
        <v>69</v>
      </c>
      <c r="AY149" s="254" t="s">
        <v>119</v>
      </c>
    </row>
    <row r="150" s="13" customFormat="1">
      <c r="A150" s="13"/>
      <c r="B150" s="225"/>
      <c r="C150" s="226"/>
      <c r="D150" s="219" t="s">
        <v>131</v>
      </c>
      <c r="E150" s="227" t="s">
        <v>19</v>
      </c>
      <c r="F150" s="228" t="s">
        <v>79</v>
      </c>
      <c r="G150" s="226"/>
      <c r="H150" s="229">
        <v>2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131</v>
      </c>
      <c r="AU150" s="235" t="s">
        <v>79</v>
      </c>
      <c r="AV150" s="13" t="s">
        <v>79</v>
      </c>
      <c r="AW150" s="13" t="s">
        <v>31</v>
      </c>
      <c r="AX150" s="13" t="s">
        <v>69</v>
      </c>
      <c r="AY150" s="235" t="s">
        <v>119</v>
      </c>
    </row>
    <row r="151" s="15" customFormat="1">
      <c r="A151" s="15"/>
      <c r="B151" s="255"/>
      <c r="C151" s="256"/>
      <c r="D151" s="219" t="s">
        <v>131</v>
      </c>
      <c r="E151" s="257" t="s">
        <v>19</v>
      </c>
      <c r="F151" s="258" t="s">
        <v>147</v>
      </c>
      <c r="G151" s="256"/>
      <c r="H151" s="259">
        <v>1920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131</v>
      </c>
      <c r="AU151" s="265" t="s">
        <v>79</v>
      </c>
      <c r="AV151" s="15" t="s">
        <v>126</v>
      </c>
      <c r="AW151" s="15" t="s">
        <v>31</v>
      </c>
      <c r="AX151" s="15" t="s">
        <v>77</v>
      </c>
      <c r="AY151" s="265" t="s">
        <v>119</v>
      </c>
    </row>
    <row r="152" s="12" customFormat="1" ht="22.8" customHeight="1">
      <c r="A152" s="12"/>
      <c r="B152" s="189"/>
      <c r="C152" s="190"/>
      <c r="D152" s="191" t="s">
        <v>68</v>
      </c>
      <c r="E152" s="203" t="s">
        <v>79</v>
      </c>
      <c r="F152" s="203" t="s">
        <v>222</v>
      </c>
      <c r="G152" s="190"/>
      <c r="H152" s="190"/>
      <c r="I152" s="193"/>
      <c r="J152" s="204">
        <f>BK152</f>
        <v>0</v>
      </c>
      <c r="K152" s="190"/>
      <c r="L152" s="195"/>
      <c r="M152" s="196"/>
      <c r="N152" s="197"/>
      <c r="O152" s="197"/>
      <c r="P152" s="198">
        <f>SUM(P153:P159)</f>
        <v>0</v>
      </c>
      <c r="Q152" s="197"/>
      <c r="R152" s="198">
        <f>SUM(R153:R159)</f>
        <v>0.97657999999999989</v>
      </c>
      <c r="S152" s="197"/>
      <c r="T152" s="199">
        <f>SUM(T153:T159)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0" t="s">
        <v>77</v>
      </c>
      <c r="AT152" s="201" t="s">
        <v>68</v>
      </c>
      <c r="AU152" s="201" t="s">
        <v>77</v>
      </c>
      <c r="AY152" s="200" t="s">
        <v>119</v>
      </c>
      <c r="BK152" s="202">
        <f>SUM(BK153:BK159)</f>
        <v>0</v>
      </c>
    </row>
    <row r="153" s="2" customFormat="1" ht="16.5" customHeight="1">
      <c r="A153" s="39"/>
      <c r="B153" s="40"/>
      <c r="C153" s="236" t="s">
        <v>8</v>
      </c>
      <c r="D153" s="236" t="s">
        <v>134</v>
      </c>
      <c r="E153" s="237" t="s">
        <v>223</v>
      </c>
      <c r="F153" s="238" t="s">
        <v>224</v>
      </c>
      <c r="G153" s="239" t="s">
        <v>137</v>
      </c>
      <c r="H153" s="240">
        <v>2219.5</v>
      </c>
      <c r="I153" s="241"/>
      <c r="J153" s="242">
        <f>ROUND(I153*H153,2)</f>
        <v>0</v>
      </c>
      <c r="K153" s="238" t="s">
        <v>138</v>
      </c>
      <c r="L153" s="45"/>
      <c r="M153" s="243" t="s">
        <v>19</v>
      </c>
      <c r="N153" s="244" t="s">
        <v>40</v>
      </c>
      <c r="O153" s="85"/>
      <c r="P153" s="215">
        <f>O153*H153</f>
        <v>0</v>
      </c>
      <c r="Q153" s="215">
        <v>0.00013999999999999999</v>
      </c>
      <c r="R153" s="215">
        <f>Q153*H153</f>
        <v>0.31072999999999995</v>
      </c>
      <c r="S153" s="215">
        <v>0</v>
      </c>
      <c r="T153" s="21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7" t="s">
        <v>126</v>
      </c>
      <c r="AT153" s="217" t="s">
        <v>134</v>
      </c>
      <c r="AU153" s="217" t="s">
        <v>79</v>
      </c>
      <c r="AY153" s="18" t="s">
        <v>119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77</v>
      </c>
      <c r="BK153" s="218">
        <f>ROUND(I153*H153,2)</f>
        <v>0</v>
      </c>
      <c r="BL153" s="18" t="s">
        <v>126</v>
      </c>
      <c r="BM153" s="217" t="s">
        <v>225</v>
      </c>
    </row>
    <row r="154" s="2" customFormat="1">
      <c r="A154" s="39"/>
      <c r="B154" s="40"/>
      <c r="C154" s="41"/>
      <c r="D154" s="219" t="s">
        <v>128</v>
      </c>
      <c r="E154" s="41"/>
      <c r="F154" s="220" t="s">
        <v>226</v>
      </c>
      <c r="G154" s="41"/>
      <c r="H154" s="41"/>
      <c r="I154" s="221"/>
      <c r="J154" s="41"/>
      <c r="K154" s="41"/>
      <c r="L154" s="45"/>
      <c r="M154" s="222"/>
      <c r="N154" s="223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128</v>
      </c>
      <c r="AU154" s="18" t="s">
        <v>79</v>
      </c>
    </row>
    <row r="155" s="13" customFormat="1">
      <c r="A155" s="13"/>
      <c r="B155" s="225"/>
      <c r="C155" s="226"/>
      <c r="D155" s="219" t="s">
        <v>131</v>
      </c>
      <c r="E155" s="227" t="s">
        <v>19</v>
      </c>
      <c r="F155" s="228" t="s">
        <v>227</v>
      </c>
      <c r="G155" s="226"/>
      <c r="H155" s="229">
        <v>1930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131</v>
      </c>
      <c r="AU155" s="235" t="s">
        <v>79</v>
      </c>
      <c r="AV155" s="13" t="s">
        <v>79</v>
      </c>
      <c r="AW155" s="13" t="s">
        <v>31</v>
      </c>
      <c r="AX155" s="13" t="s">
        <v>77</v>
      </c>
      <c r="AY155" s="235" t="s">
        <v>119</v>
      </c>
    </row>
    <row r="156" s="13" customFormat="1">
      <c r="A156" s="13"/>
      <c r="B156" s="225"/>
      <c r="C156" s="226"/>
      <c r="D156" s="219" t="s">
        <v>131</v>
      </c>
      <c r="E156" s="226"/>
      <c r="F156" s="228" t="s">
        <v>228</v>
      </c>
      <c r="G156" s="226"/>
      <c r="H156" s="229">
        <v>2219.5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131</v>
      </c>
      <c r="AU156" s="235" t="s">
        <v>79</v>
      </c>
      <c r="AV156" s="13" t="s">
        <v>79</v>
      </c>
      <c r="AW156" s="13" t="s">
        <v>4</v>
      </c>
      <c r="AX156" s="13" t="s">
        <v>77</v>
      </c>
      <c r="AY156" s="235" t="s">
        <v>119</v>
      </c>
    </row>
    <row r="157" s="2" customFormat="1" ht="16.5" customHeight="1">
      <c r="A157" s="39"/>
      <c r="B157" s="40"/>
      <c r="C157" s="205" t="s">
        <v>229</v>
      </c>
      <c r="D157" s="205" t="s">
        <v>121</v>
      </c>
      <c r="E157" s="206" t="s">
        <v>230</v>
      </c>
      <c r="F157" s="207" t="s">
        <v>231</v>
      </c>
      <c r="G157" s="208" t="s">
        <v>137</v>
      </c>
      <c r="H157" s="209">
        <v>2219.5</v>
      </c>
      <c r="I157" s="210"/>
      <c r="J157" s="211">
        <f>ROUND(I157*H157,2)</f>
        <v>0</v>
      </c>
      <c r="K157" s="207" t="s">
        <v>138</v>
      </c>
      <c r="L157" s="212"/>
      <c r="M157" s="213" t="s">
        <v>19</v>
      </c>
      <c r="N157" s="214" t="s">
        <v>40</v>
      </c>
      <c r="O157" s="85"/>
      <c r="P157" s="215">
        <f>O157*H157</f>
        <v>0</v>
      </c>
      <c r="Q157" s="215">
        <v>0.00029999999999999997</v>
      </c>
      <c r="R157" s="215">
        <f>Q157*H157</f>
        <v>0.66584999999999994</v>
      </c>
      <c r="S157" s="215">
        <v>0</v>
      </c>
      <c r="T157" s="21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7" t="s">
        <v>125</v>
      </c>
      <c r="AT157" s="217" t="s">
        <v>121</v>
      </c>
      <c r="AU157" s="217" t="s">
        <v>79</v>
      </c>
      <c r="AY157" s="18" t="s">
        <v>119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8" t="s">
        <v>77</v>
      </c>
      <c r="BK157" s="218">
        <f>ROUND(I157*H157,2)</f>
        <v>0</v>
      </c>
      <c r="BL157" s="18" t="s">
        <v>126</v>
      </c>
      <c r="BM157" s="217" t="s">
        <v>232</v>
      </c>
    </row>
    <row r="158" s="2" customFormat="1">
      <c r="A158" s="39"/>
      <c r="B158" s="40"/>
      <c r="C158" s="41"/>
      <c r="D158" s="219" t="s">
        <v>128</v>
      </c>
      <c r="E158" s="41"/>
      <c r="F158" s="220" t="s">
        <v>231</v>
      </c>
      <c r="G158" s="41"/>
      <c r="H158" s="41"/>
      <c r="I158" s="221"/>
      <c r="J158" s="41"/>
      <c r="K158" s="41"/>
      <c r="L158" s="45"/>
      <c r="M158" s="222"/>
      <c r="N158" s="22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128</v>
      </c>
      <c r="AU158" s="18" t="s">
        <v>79</v>
      </c>
    </row>
    <row r="159" s="13" customFormat="1">
      <c r="A159" s="13"/>
      <c r="B159" s="225"/>
      <c r="C159" s="226"/>
      <c r="D159" s="219" t="s">
        <v>131</v>
      </c>
      <c r="E159" s="226"/>
      <c r="F159" s="228" t="s">
        <v>228</v>
      </c>
      <c r="G159" s="226"/>
      <c r="H159" s="229">
        <v>2219.5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131</v>
      </c>
      <c r="AU159" s="235" t="s">
        <v>79</v>
      </c>
      <c r="AV159" s="13" t="s">
        <v>79</v>
      </c>
      <c r="AW159" s="13" t="s">
        <v>4</v>
      </c>
      <c r="AX159" s="13" t="s">
        <v>77</v>
      </c>
      <c r="AY159" s="235" t="s">
        <v>119</v>
      </c>
    </row>
    <row r="160" s="12" customFormat="1" ht="22.8" customHeight="1">
      <c r="A160" s="12"/>
      <c r="B160" s="189"/>
      <c r="C160" s="190"/>
      <c r="D160" s="191" t="s">
        <v>68</v>
      </c>
      <c r="E160" s="203" t="s">
        <v>148</v>
      </c>
      <c r="F160" s="203" t="s">
        <v>233</v>
      </c>
      <c r="G160" s="190"/>
      <c r="H160" s="190"/>
      <c r="I160" s="193"/>
      <c r="J160" s="204">
        <f>BK160</f>
        <v>0</v>
      </c>
      <c r="K160" s="190"/>
      <c r="L160" s="195"/>
      <c r="M160" s="196"/>
      <c r="N160" s="197"/>
      <c r="O160" s="197"/>
      <c r="P160" s="198">
        <v>0</v>
      </c>
      <c r="Q160" s="197"/>
      <c r="R160" s="198">
        <v>0</v>
      </c>
      <c r="S160" s="197"/>
      <c r="T160" s="199"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0" t="s">
        <v>77</v>
      </c>
      <c r="AT160" s="201" t="s">
        <v>68</v>
      </c>
      <c r="AU160" s="201" t="s">
        <v>77</v>
      </c>
      <c r="AY160" s="200" t="s">
        <v>119</v>
      </c>
      <c r="BK160" s="202">
        <v>0</v>
      </c>
    </row>
    <row r="161" s="12" customFormat="1" ht="22.8" customHeight="1">
      <c r="A161" s="12"/>
      <c r="B161" s="189"/>
      <c r="C161" s="190"/>
      <c r="D161" s="191" t="s">
        <v>68</v>
      </c>
      <c r="E161" s="203" t="s">
        <v>161</v>
      </c>
      <c r="F161" s="203" t="s">
        <v>234</v>
      </c>
      <c r="G161" s="190"/>
      <c r="H161" s="190"/>
      <c r="I161" s="193"/>
      <c r="J161" s="204">
        <f>BK161</f>
        <v>0</v>
      </c>
      <c r="K161" s="190"/>
      <c r="L161" s="195"/>
      <c r="M161" s="196"/>
      <c r="N161" s="197"/>
      <c r="O161" s="197"/>
      <c r="P161" s="198">
        <f>SUM(P162:P204)</f>
        <v>0</v>
      </c>
      <c r="Q161" s="197"/>
      <c r="R161" s="198">
        <f>SUM(R162:R204)</f>
        <v>12.154600000000002</v>
      </c>
      <c r="S161" s="197"/>
      <c r="T161" s="199">
        <f>SUM(T162:T204)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0" t="s">
        <v>77</v>
      </c>
      <c r="AT161" s="201" t="s">
        <v>68</v>
      </c>
      <c r="AU161" s="201" t="s">
        <v>77</v>
      </c>
      <c r="AY161" s="200" t="s">
        <v>119</v>
      </c>
      <c r="BK161" s="202">
        <f>SUM(BK162:BK204)</f>
        <v>0</v>
      </c>
    </row>
    <row r="162" s="2" customFormat="1" ht="16.5" customHeight="1">
      <c r="A162" s="39"/>
      <c r="B162" s="40"/>
      <c r="C162" s="236" t="s">
        <v>220</v>
      </c>
      <c r="D162" s="236" t="s">
        <v>134</v>
      </c>
      <c r="E162" s="237" t="s">
        <v>235</v>
      </c>
      <c r="F162" s="238" t="s">
        <v>236</v>
      </c>
      <c r="G162" s="239" t="s">
        <v>137</v>
      </c>
      <c r="H162" s="240">
        <v>57.5</v>
      </c>
      <c r="I162" s="241"/>
      <c r="J162" s="242">
        <f>ROUND(I162*H162,2)</f>
        <v>0</v>
      </c>
      <c r="K162" s="238" t="s">
        <v>138</v>
      </c>
      <c r="L162" s="45"/>
      <c r="M162" s="243" t="s">
        <v>19</v>
      </c>
      <c r="N162" s="244" t="s">
        <v>40</v>
      </c>
      <c r="O162" s="85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7" t="s">
        <v>126</v>
      </c>
      <c r="AT162" s="217" t="s">
        <v>134</v>
      </c>
      <c r="AU162" s="217" t="s">
        <v>79</v>
      </c>
      <c r="AY162" s="18" t="s">
        <v>119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77</v>
      </c>
      <c r="BK162" s="218">
        <f>ROUND(I162*H162,2)</f>
        <v>0</v>
      </c>
      <c r="BL162" s="18" t="s">
        <v>126</v>
      </c>
      <c r="BM162" s="217" t="s">
        <v>237</v>
      </c>
    </row>
    <row r="163" s="2" customFormat="1">
      <c r="A163" s="39"/>
      <c r="B163" s="40"/>
      <c r="C163" s="41"/>
      <c r="D163" s="219" t="s">
        <v>128</v>
      </c>
      <c r="E163" s="41"/>
      <c r="F163" s="220" t="s">
        <v>238</v>
      </c>
      <c r="G163" s="41"/>
      <c r="H163" s="41"/>
      <c r="I163" s="221"/>
      <c r="J163" s="41"/>
      <c r="K163" s="41"/>
      <c r="L163" s="45"/>
      <c r="M163" s="222"/>
      <c r="N163" s="22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128</v>
      </c>
      <c r="AU163" s="18" t="s">
        <v>79</v>
      </c>
    </row>
    <row r="164" s="14" customFormat="1">
      <c r="A164" s="14"/>
      <c r="B164" s="245"/>
      <c r="C164" s="246"/>
      <c r="D164" s="219" t="s">
        <v>131</v>
      </c>
      <c r="E164" s="247" t="s">
        <v>19</v>
      </c>
      <c r="F164" s="248" t="s">
        <v>239</v>
      </c>
      <c r="G164" s="246"/>
      <c r="H164" s="247" t="s">
        <v>19</v>
      </c>
      <c r="I164" s="249"/>
      <c r="J164" s="246"/>
      <c r="K164" s="246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131</v>
      </c>
      <c r="AU164" s="254" t="s">
        <v>79</v>
      </c>
      <c r="AV164" s="14" t="s">
        <v>77</v>
      </c>
      <c r="AW164" s="14" t="s">
        <v>31</v>
      </c>
      <c r="AX164" s="14" t="s">
        <v>69</v>
      </c>
      <c r="AY164" s="254" t="s">
        <v>119</v>
      </c>
    </row>
    <row r="165" s="13" customFormat="1">
      <c r="A165" s="13"/>
      <c r="B165" s="225"/>
      <c r="C165" s="226"/>
      <c r="D165" s="219" t="s">
        <v>131</v>
      </c>
      <c r="E165" s="227" t="s">
        <v>19</v>
      </c>
      <c r="F165" s="228" t="s">
        <v>240</v>
      </c>
      <c r="G165" s="226"/>
      <c r="H165" s="229">
        <v>55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131</v>
      </c>
      <c r="AU165" s="235" t="s">
        <v>79</v>
      </c>
      <c r="AV165" s="13" t="s">
        <v>79</v>
      </c>
      <c r="AW165" s="13" t="s">
        <v>31</v>
      </c>
      <c r="AX165" s="13" t="s">
        <v>69</v>
      </c>
      <c r="AY165" s="235" t="s">
        <v>119</v>
      </c>
    </row>
    <row r="166" s="14" customFormat="1">
      <c r="A166" s="14"/>
      <c r="B166" s="245"/>
      <c r="C166" s="246"/>
      <c r="D166" s="219" t="s">
        <v>131</v>
      </c>
      <c r="E166" s="247" t="s">
        <v>19</v>
      </c>
      <c r="F166" s="248" t="s">
        <v>241</v>
      </c>
      <c r="G166" s="246"/>
      <c r="H166" s="247" t="s">
        <v>19</v>
      </c>
      <c r="I166" s="249"/>
      <c r="J166" s="246"/>
      <c r="K166" s="246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131</v>
      </c>
      <c r="AU166" s="254" t="s">
        <v>79</v>
      </c>
      <c r="AV166" s="14" t="s">
        <v>77</v>
      </c>
      <c r="AW166" s="14" t="s">
        <v>31</v>
      </c>
      <c r="AX166" s="14" t="s">
        <v>69</v>
      </c>
      <c r="AY166" s="254" t="s">
        <v>119</v>
      </c>
    </row>
    <row r="167" s="13" customFormat="1">
      <c r="A167" s="13"/>
      <c r="B167" s="225"/>
      <c r="C167" s="226"/>
      <c r="D167" s="219" t="s">
        <v>131</v>
      </c>
      <c r="E167" s="227" t="s">
        <v>19</v>
      </c>
      <c r="F167" s="228" t="s">
        <v>242</v>
      </c>
      <c r="G167" s="226"/>
      <c r="H167" s="229">
        <v>2.5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131</v>
      </c>
      <c r="AU167" s="235" t="s">
        <v>79</v>
      </c>
      <c r="AV167" s="13" t="s">
        <v>79</v>
      </c>
      <c r="AW167" s="13" t="s">
        <v>31</v>
      </c>
      <c r="AX167" s="13" t="s">
        <v>69</v>
      </c>
      <c r="AY167" s="235" t="s">
        <v>119</v>
      </c>
    </row>
    <row r="168" s="15" customFormat="1">
      <c r="A168" s="15"/>
      <c r="B168" s="255"/>
      <c r="C168" s="256"/>
      <c r="D168" s="219" t="s">
        <v>131</v>
      </c>
      <c r="E168" s="257" t="s">
        <v>19</v>
      </c>
      <c r="F168" s="258" t="s">
        <v>147</v>
      </c>
      <c r="G168" s="256"/>
      <c r="H168" s="259">
        <v>57.5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131</v>
      </c>
      <c r="AU168" s="265" t="s">
        <v>79</v>
      </c>
      <c r="AV168" s="15" t="s">
        <v>126</v>
      </c>
      <c r="AW168" s="15" t="s">
        <v>31</v>
      </c>
      <c r="AX168" s="15" t="s">
        <v>77</v>
      </c>
      <c r="AY168" s="265" t="s">
        <v>119</v>
      </c>
    </row>
    <row r="169" s="2" customFormat="1" ht="16.5" customHeight="1">
      <c r="A169" s="39"/>
      <c r="B169" s="40"/>
      <c r="C169" s="236" t="s">
        <v>142</v>
      </c>
      <c r="D169" s="236" t="s">
        <v>134</v>
      </c>
      <c r="E169" s="237" t="s">
        <v>243</v>
      </c>
      <c r="F169" s="238" t="s">
        <v>244</v>
      </c>
      <c r="G169" s="239" t="s">
        <v>137</v>
      </c>
      <c r="H169" s="240">
        <v>1901</v>
      </c>
      <c r="I169" s="241"/>
      <c r="J169" s="242">
        <f>ROUND(I169*H169,2)</f>
        <v>0</v>
      </c>
      <c r="K169" s="238" t="s">
        <v>138</v>
      </c>
      <c r="L169" s="45"/>
      <c r="M169" s="243" t="s">
        <v>19</v>
      </c>
      <c r="N169" s="244" t="s">
        <v>40</v>
      </c>
      <c r="O169" s="85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7" t="s">
        <v>126</v>
      </c>
      <c r="AT169" s="217" t="s">
        <v>134</v>
      </c>
      <c r="AU169" s="217" t="s">
        <v>79</v>
      </c>
      <c r="AY169" s="18" t="s">
        <v>119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77</v>
      </c>
      <c r="BK169" s="218">
        <f>ROUND(I169*H169,2)</f>
        <v>0</v>
      </c>
      <c r="BL169" s="18" t="s">
        <v>126</v>
      </c>
      <c r="BM169" s="217" t="s">
        <v>245</v>
      </c>
    </row>
    <row r="170" s="2" customFormat="1">
      <c r="A170" s="39"/>
      <c r="B170" s="40"/>
      <c r="C170" s="41"/>
      <c r="D170" s="219" t="s">
        <v>128</v>
      </c>
      <c r="E170" s="41"/>
      <c r="F170" s="220" t="s">
        <v>246</v>
      </c>
      <c r="G170" s="41"/>
      <c r="H170" s="41"/>
      <c r="I170" s="221"/>
      <c r="J170" s="41"/>
      <c r="K170" s="41"/>
      <c r="L170" s="45"/>
      <c r="M170" s="222"/>
      <c r="N170" s="223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128</v>
      </c>
      <c r="AU170" s="18" t="s">
        <v>79</v>
      </c>
    </row>
    <row r="171" s="13" customFormat="1">
      <c r="A171" s="13"/>
      <c r="B171" s="225"/>
      <c r="C171" s="226"/>
      <c r="D171" s="219" t="s">
        <v>131</v>
      </c>
      <c r="E171" s="227" t="s">
        <v>19</v>
      </c>
      <c r="F171" s="228" t="s">
        <v>247</v>
      </c>
      <c r="G171" s="226"/>
      <c r="H171" s="229">
        <v>1901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131</v>
      </c>
      <c r="AU171" s="235" t="s">
        <v>79</v>
      </c>
      <c r="AV171" s="13" t="s">
        <v>79</v>
      </c>
      <c r="AW171" s="13" t="s">
        <v>31</v>
      </c>
      <c r="AX171" s="13" t="s">
        <v>77</v>
      </c>
      <c r="AY171" s="235" t="s">
        <v>119</v>
      </c>
    </row>
    <row r="172" s="2" customFormat="1" ht="16.5" customHeight="1">
      <c r="A172" s="39"/>
      <c r="B172" s="40"/>
      <c r="C172" s="236" t="s">
        <v>248</v>
      </c>
      <c r="D172" s="236" t="s">
        <v>134</v>
      </c>
      <c r="E172" s="237" t="s">
        <v>249</v>
      </c>
      <c r="F172" s="238" t="s">
        <v>250</v>
      </c>
      <c r="G172" s="239" t="s">
        <v>137</v>
      </c>
      <c r="H172" s="240">
        <v>1901</v>
      </c>
      <c r="I172" s="241"/>
      <c r="J172" s="242">
        <f>ROUND(I172*H172,2)</f>
        <v>0</v>
      </c>
      <c r="K172" s="238" t="s">
        <v>138</v>
      </c>
      <c r="L172" s="45"/>
      <c r="M172" s="243" t="s">
        <v>19</v>
      </c>
      <c r="N172" s="244" t="s">
        <v>40</v>
      </c>
      <c r="O172" s="85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7" t="s">
        <v>126</v>
      </c>
      <c r="AT172" s="217" t="s">
        <v>134</v>
      </c>
      <c r="AU172" s="217" t="s">
        <v>79</v>
      </c>
      <c r="AY172" s="18" t="s">
        <v>119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8" t="s">
        <v>77</v>
      </c>
      <c r="BK172" s="218">
        <f>ROUND(I172*H172,2)</f>
        <v>0</v>
      </c>
      <c r="BL172" s="18" t="s">
        <v>126</v>
      </c>
      <c r="BM172" s="217" t="s">
        <v>251</v>
      </c>
    </row>
    <row r="173" s="2" customFormat="1">
      <c r="A173" s="39"/>
      <c r="B173" s="40"/>
      <c r="C173" s="41"/>
      <c r="D173" s="219" t="s">
        <v>128</v>
      </c>
      <c r="E173" s="41"/>
      <c r="F173" s="220" t="s">
        <v>252</v>
      </c>
      <c r="G173" s="41"/>
      <c r="H173" s="41"/>
      <c r="I173" s="221"/>
      <c r="J173" s="41"/>
      <c r="K173" s="41"/>
      <c r="L173" s="45"/>
      <c r="M173" s="222"/>
      <c r="N173" s="22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128</v>
      </c>
      <c r="AU173" s="18" t="s">
        <v>79</v>
      </c>
    </row>
    <row r="174" s="13" customFormat="1">
      <c r="A174" s="13"/>
      <c r="B174" s="225"/>
      <c r="C174" s="226"/>
      <c r="D174" s="219" t="s">
        <v>131</v>
      </c>
      <c r="E174" s="227" t="s">
        <v>19</v>
      </c>
      <c r="F174" s="228" t="s">
        <v>247</v>
      </c>
      <c r="G174" s="226"/>
      <c r="H174" s="229">
        <v>1901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131</v>
      </c>
      <c r="AU174" s="235" t="s">
        <v>79</v>
      </c>
      <c r="AV174" s="13" t="s">
        <v>79</v>
      </c>
      <c r="AW174" s="13" t="s">
        <v>31</v>
      </c>
      <c r="AX174" s="13" t="s">
        <v>77</v>
      </c>
      <c r="AY174" s="235" t="s">
        <v>119</v>
      </c>
    </row>
    <row r="175" s="2" customFormat="1" ht="16.5" customHeight="1">
      <c r="A175" s="39"/>
      <c r="B175" s="40"/>
      <c r="C175" s="236" t="s">
        <v>253</v>
      </c>
      <c r="D175" s="236" t="s">
        <v>134</v>
      </c>
      <c r="E175" s="237" t="s">
        <v>254</v>
      </c>
      <c r="F175" s="238" t="s">
        <v>255</v>
      </c>
      <c r="G175" s="239" t="s">
        <v>137</v>
      </c>
      <c r="H175" s="240">
        <v>1901</v>
      </c>
      <c r="I175" s="241"/>
      <c r="J175" s="242">
        <f>ROUND(I175*H175,2)</f>
        <v>0</v>
      </c>
      <c r="K175" s="238" t="s">
        <v>138</v>
      </c>
      <c r="L175" s="45"/>
      <c r="M175" s="243" t="s">
        <v>19</v>
      </c>
      <c r="N175" s="244" t="s">
        <v>40</v>
      </c>
      <c r="O175" s="85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7" t="s">
        <v>126</v>
      </c>
      <c r="AT175" s="217" t="s">
        <v>134</v>
      </c>
      <c r="AU175" s="217" t="s">
        <v>79</v>
      </c>
      <c r="AY175" s="18" t="s">
        <v>119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77</v>
      </c>
      <c r="BK175" s="218">
        <f>ROUND(I175*H175,2)</f>
        <v>0</v>
      </c>
      <c r="BL175" s="18" t="s">
        <v>126</v>
      </c>
      <c r="BM175" s="217" t="s">
        <v>256</v>
      </c>
    </row>
    <row r="176" s="2" customFormat="1">
      <c r="A176" s="39"/>
      <c r="B176" s="40"/>
      <c r="C176" s="41"/>
      <c r="D176" s="219" t="s">
        <v>128</v>
      </c>
      <c r="E176" s="41"/>
      <c r="F176" s="220" t="s">
        <v>257</v>
      </c>
      <c r="G176" s="41"/>
      <c r="H176" s="41"/>
      <c r="I176" s="221"/>
      <c r="J176" s="41"/>
      <c r="K176" s="41"/>
      <c r="L176" s="45"/>
      <c r="M176" s="222"/>
      <c r="N176" s="22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128</v>
      </c>
      <c r="AU176" s="18" t="s">
        <v>79</v>
      </c>
    </row>
    <row r="177" s="13" customFormat="1">
      <c r="A177" s="13"/>
      <c r="B177" s="225"/>
      <c r="C177" s="226"/>
      <c r="D177" s="219" t="s">
        <v>131</v>
      </c>
      <c r="E177" s="227" t="s">
        <v>19</v>
      </c>
      <c r="F177" s="228" t="s">
        <v>247</v>
      </c>
      <c r="G177" s="226"/>
      <c r="H177" s="229">
        <v>1901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131</v>
      </c>
      <c r="AU177" s="235" t="s">
        <v>79</v>
      </c>
      <c r="AV177" s="13" t="s">
        <v>79</v>
      </c>
      <c r="AW177" s="13" t="s">
        <v>31</v>
      </c>
      <c r="AX177" s="13" t="s">
        <v>77</v>
      </c>
      <c r="AY177" s="235" t="s">
        <v>119</v>
      </c>
    </row>
    <row r="178" s="2" customFormat="1" ht="16.5" customHeight="1">
      <c r="A178" s="39"/>
      <c r="B178" s="40"/>
      <c r="C178" s="236" t="s">
        <v>7</v>
      </c>
      <c r="D178" s="236" t="s">
        <v>134</v>
      </c>
      <c r="E178" s="237" t="s">
        <v>258</v>
      </c>
      <c r="F178" s="238" t="s">
        <v>259</v>
      </c>
      <c r="G178" s="239" t="s">
        <v>137</v>
      </c>
      <c r="H178" s="240">
        <v>1901</v>
      </c>
      <c r="I178" s="241"/>
      <c r="J178" s="242">
        <f>ROUND(I178*H178,2)</f>
        <v>0</v>
      </c>
      <c r="K178" s="238" t="s">
        <v>138</v>
      </c>
      <c r="L178" s="45"/>
      <c r="M178" s="243" t="s">
        <v>19</v>
      </c>
      <c r="N178" s="244" t="s">
        <v>40</v>
      </c>
      <c r="O178" s="85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7" t="s">
        <v>126</v>
      </c>
      <c r="AT178" s="217" t="s">
        <v>134</v>
      </c>
      <c r="AU178" s="217" t="s">
        <v>79</v>
      </c>
      <c r="AY178" s="18" t="s">
        <v>119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8" t="s">
        <v>77</v>
      </c>
      <c r="BK178" s="218">
        <f>ROUND(I178*H178,2)</f>
        <v>0</v>
      </c>
      <c r="BL178" s="18" t="s">
        <v>126</v>
      </c>
      <c r="BM178" s="217" t="s">
        <v>260</v>
      </c>
    </row>
    <row r="179" s="2" customFormat="1">
      <c r="A179" s="39"/>
      <c r="B179" s="40"/>
      <c r="C179" s="41"/>
      <c r="D179" s="219" t="s">
        <v>128</v>
      </c>
      <c r="E179" s="41"/>
      <c r="F179" s="220" t="s">
        <v>261</v>
      </c>
      <c r="G179" s="41"/>
      <c r="H179" s="41"/>
      <c r="I179" s="221"/>
      <c r="J179" s="41"/>
      <c r="K179" s="41"/>
      <c r="L179" s="45"/>
      <c r="M179" s="222"/>
      <c r="N179" s="22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128</v>
      </c>
      <c r="AU179" s="18" t="s">
        <v>79</v>
      </c>
    </row>
    <row r="180" s="13" customFormat="1">
      <c r="A180" s="13"/>
      <c r="B180" s="225"/>
      <c r="C180" s="226"/>
      <c r="D180" s="219" t="s">
        <v>131</v>
      </c>
      <c r="E180" s="227" t="s">
        <v>19</v>
      </c>
      <c r="F180" s="228" t="s">
        <v>247</v>
      </c>
      <c r="G180" s="226"/>
      <c r="H180" s="229">
        <v>1901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131</v>
      </c>
      <c r="AU180" s="235" t="s">
        <v>79</v>
      </c>
      <c r="AV180" s="13" t="s">
        <v>79</v>
      </c>
      <c r="AW180" s="13" t="s">
        <v>31</v>
      </c>
      <c r="AX180" s="13" t="s">
        <v>77</v>
      </c>
      <c r="AY180" s="235" t="s">
        <v>119</v>
      </c>
    </row>
    <row r="181" s="2" customFormat="1" ht="21.75" customHeight="1">
      <c r="A181" s="39"/>
      <c r="B181" s="40"/>
      <c r="C181" s="236" t="s">
        <v>262</v>
      </c>
      <c r="D181" s="236" t="s">
        <v>134</v>
      </c>
      <c r="E181" s="237" t="s">
        <v>263</v>
      </c>
      <c r="F181" s="238" t="s">
        <v>264</v>
      </c>
      <c r="G181" s="239" t="s">
        <v>137</v>
      </c>
      <c r="H181" s="240">
        <v>1901</v>
      </c>
      <c r="I181" s="241"/>
      <c r="J181" s="242">
        <f>ROUND(I181*H181,2)</f>
        <v>0</v>
      </c>
      <c r="K181" s="238" t="s">
        <v>138</v>
      </c>
      <c r="L181" s="45"/>
      <c r="M181" s="243" t="s">
        <v>19</v>
      </c>
      <c r="N181" s="244" t="s">
        <v>40</v>
      </c>
      <c r="O181" s="85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7" t="s">
        <v>126</v>
      </c>
      <c r="AT181" s="217" t="s">
        <v>134</v>
      </c>
      <c r="AU181" s="217" t="s">
        <v>79</v>
      </c>
      <c r="AY181" s="18" t="s">
        <v>119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77</v>
      </c>
      <c r="BK181" s="218">
        <f>ROUND(I181*H181,2)</f>
        <v>0</v>
      </c>
      <c r="BL181" s="18" t="s">
        <v>126</v>
      </c>
      <c r="BM181" s="217" t="s">
        <v>265</v>
      </c>
    </row>
    <row r="182" s="2" customFormat="1">
      <c r="A182" s="39"/>
      <c r="B182" s="40"/>
      <c r="C182" s="41"/>
      <c r="D182" s="219" t="s">
        <v>128</v>
      </c>
      <c r="E182" s="41"/>
      <c r="F182" s="220" t="s">
        <v>266</v>
      </c>
      <c r="G182" s="41"/>
      <c r="H182" s="41"/>
      <c r="I182" s="221"/>
      <c r="J182" s="41"/>
      <c r="K182" s="41"/>
      <c r="L182" s="45"/>
      <c r="M182" s="222"/>
      <c r="N182" s="223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128</v>
      </c>
      <c r="AU182" s="18" t="s">
        <v>79</v>
      </c>
    </row>
    <row r="183" s="13" customFormat="1">
      <c r="A183" s="13"/>
      <c r="B183" s="225"/>
      <c r="C183" s="226"/>
      <c r="D183" s="219" t="s">
        <v>131</v>
      </c>
      <c r="E183" s="227" t="s">
        <v>19</v>
      </c>
      <c r="F183" s="228" t="s">
        <v>247</v>
      </c>
      <c r="G183" s="226"/>
      <c r="H183" s="229">
        <v>1901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131</v>
      </c>
      <c r="AU183" s="235" t="s">
        <v>79</v>
      </c>
      <c r="AV183" s="13" t="s">
        <v>79</v>
      </c>
      <c r="AW183" s="13" t="s">
        <v>31</v>
      </c>
      <c r="AX183" s="13" t="s">
        <v>77</v>
      </c>
      <c r="AY183" s="235" t="s">
        <v>119</v>
      </c>
    </row>
    <row r="184" s="2" customFormat="1" ht="16.5" customHeight="1">
      <c r="A184" s="39"/>
      <c r="B184" s="40"/>
      <c r="C184" s="236" t="s">
        <v>267</v>
      </c>
      <c r="D184" s="236" t="s">
        <v>134</v>
      </c>
      <c r="E184" s="237" t="s">
        <v>268</v>
      </c>
      <c r="F184" s="238" t="s">
        <v>269</v>
      </c>
      <c r="G184" s="239" t="s">
        <v>137</v>
      </c>
      <c r="H184" s="240">
        <v>38</v>
      </c>
      <c r="I184" s="241"/>
      <c r="J184" s="242">
        <f>ROUND(I184*H184,2)</f>
        <v>0</v>
      </c>
      <c r="K184" s="238" t="s">
        <v>138</v>
      </c>
      <c r="L184" s="45"/>
      <c r="M184" s="243" t="s">
        <v>19</v>
      </c>
      <c r="N184" s="244" t="s">
        <v>40</v>
      </c>
      <c r="O184" s="85"/>
      <c r="P184" s="215">
        <f>O184*H184</f>
        <v>0</v>
      </c>
      <c r="Q184" s="215">
        <v>0.084250000000000005</v>
      </c>
      <c r="R184" s="215">
        <f>Q184*H184</f>
        <v>3.2015000000000002</v>
      </c>
      <c r="S184" s="215">
        <v>0</v>
      </c>
      <c r="T184" s="21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7" t="s">
        <v>126</v>
      </c>
      <c r="AT184" s="217" t="s">
        <v>134</v>
      </c>
      <c r="AU184" s="217" t="s">
        <v>79</v>
      </c>
      <c r="AY184" s="18" t="s">
        <v>119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77</v>
      </c>
      <c r="BK184" s="218">
        <f>ROUND(I184*H184,2)</f>
        <v>0</v>
      </c>
      <c r="BL184" s="18" t="s">
        <v>126</v>
      </c>
      <c r="BM184" s="217" t="s">
        <v>270</v>
      </c>
    </row>
    <row r="185" s="2" customFormat="1">
      <c r="A185" s="39"/>
      <c r="B185" s="40"/>
      <c r="C185" s="41"/>
      <c r="D185" s="219" t="s">
        <v>128</v>
      </c>
      <c r="E185" s="41"/>
      <c r="F185" s="220" t="s">
        <v>271</v>
      </c>
      <c r="G185" s="41"/>
      <c r="H185" s="41"/>
      <c r="I185" s="221"/>
      <c r="J185" s="41"/>
      <c r="K185" s="41"/>
      <c r="L185" s="45"/>
      <c r="M185" s="222"/>
      <c r="N185" s="223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128</v>
      </c>
      <c r="AU185" s="18" t="s">
        <v>79</v>
      </c>
    </row>
    <row r="186" s="14" customFormat="1">
      <c r="A186" s="14"/>
      <c r="B186" s="245"/>
      <c r="C186" s="246"/>
      <c r="D186" s="219" t="s">
        <v>131</v>
      </c>
      <c r="E186" s="247" t="s">
        <v>19</v>
      </c>
      <c r="F186" s="248" t="s">
        <v>272</v>
      </c>
      <c r="G186" s="246"/>
      <c r="H186" s="247" t="s">
        <v>19</v>
      </c>
      <c r="I186" s="249"/>
      <c r="J186" s="246"/>
      <c r="K186" s="246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131</v>
      </c>
      <c r="AU186" s="254" t="s">
        <v>79</v>
      </c>
      <c r="AV186" s="14" t="s">
        <v>77</v>
      </c>
      <c r="AW186" s="14" t="s">
        <v>31</v>
      </c>
      <c r="AX186" s="14" t="s">
        <v>69</v>
      </c>
      <c r="AY186" s="254" t="s">
        <v>119</v>
      </c>
    </row>
    <row r="187" s="13" customFormat="1">
      <c r="A187" s="13"/>
      <c r="B187" s="225"/>
      <c r="C187" s="226"/>
      <c r="D187" s="219" t="s">
        <v>131</v>
      </c>
      <c r="E187" s="227" t="s">
        <v>19</v>
      </c>
      <c r="F187" s="228" t="s">
        <v>273</v>
      </c>
      <c r="G187" s="226"/>
      <c r="H187" s="229">
        <v>36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131</v>
      </c>
      <c r="AU187" s="235" t="s">
        <v>79</v>
      </c>
      <c r="AV187" s="13" t="s">
        <v>79</v>
      </c>
      <c r="AW187" s="13" t="s">
        <v>31</v>
      </c>
      <c r="AX187" s="13" t="s">
        <v>69</v>
      </c>
      <c r="AY187" s="235" t="s">
        <v>119</v>
      </c>
    </row>
    <row r="188" s="14" customFormat="1">
      <c r="A188" s="14"/>
      <c r="B188" s="245"/>
      <c r="C188" s="246"/>
      <c r="D188" s="219" t="s">
        <v>131</v>
      </c>
      <c r="E188" s="247" t="s">
        <v>19</v>
      </c>
      <c r="F188" s="248" t="s">
        <v>221</v>
      </c>
      <c r="G188" s="246"/>
      <c r="H188" s="247" t="s">
        <v>19</v>
      </c>
      <c r="I188" s="249"/>
      <c r="J188" s="246"/>
      <c r="K188" s="246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131</v>
      </c>
      <c r="AU188" s="254" t="s">
        <v>79</v>
      </c>
      <c r="AV188" s="14" t="s">
        <v>77</v>
      </c>
      <c r="AW188" s="14" t="s">
        <v>31</v>
      </c>
      <c r="AX188" s="14" t="s">
        <v>69</v>
      </c>
      <c r="AY188" s="254" t="s">
        <v>119</v>
      </c>
    </row>
    <row r="189" s="13" customFormat="1">
      <c r="A189" s="13"/>
      <c r="B189" s="225"/>
      <c r="C189" s="226"/>
      <c r="D189" s="219" t="s">
        <v>131</v>
      </c>
      <c r="E189" s="227" t="s">
        <v>19</v>
      </c>
      <c r="F189" s="228" t="s">
        <v>274</v>
      </c>
      <c r="G189" s="226"/>
      <c r="H189" s="229">
        <v>2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131</v>
      </c>
      <c r="AU189" s="235" t="s">
        <v>79</v>
      </c>
      <c r="AV189" s="13" t="s">
        <v>79</v>
      </c>
      <c r="AW189" s="13" t="s">
        <v>31</v>
      </c>
      <c r="AX189" s="13" t="s">
        <v>69</v>
      </c>
      <c r="AY189" s="235" t="s">
        <v>119</v>
      </c>
    </row>
    <row r="190" s="15" customFormat="1">
      <c r="A190" s="15"/>
      <c r="B190" s="255"/>
      <c r="C190" s="256"/>
      <c r="D190" s="219" t="s">
        <v>131</v>
      </c>
      <c r="E190" s="257" t="s">
        <v>19</v>
      </c>
      <c r="F190" s="258" t="s">
        <v>147</v>
      </c>
      <c r="G190" s="256"/>
      <c r="H190" s="259">
        <v>38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131</v>
      </c>
      <c r="AU190" s="265" t="s">
        <v>79</v>
      </c>
      <c r="AV190" s="15" t="s">
        <v>126</v>
      </c>
      <c r="AW190" s="15" t="s">
        <v>31</v>
      </c>
      <c r="AX190" s="15" t="s">
        <v>77</v>
      </c>
      <c r="AY190" s="265" t="s">
        <v>119</v>
      </c>
    </row>
    <row r="191" s="2" customFormat="1" ht="16.5" customHeight="1">
      <c r="A191" s="39"/>
      <c r="B191" s="40"/>
      <c r="C191" s="205" t="s">
        <v>275</v>
      </c>
      <c r="D191" s="205" t="s">
        <v>121</v>
      </c>
      <c r="E191" s="206" t="s">
        <v>276</v>
      </c>
      <c r="F191" s="207" t="s">
        <v>277</v>
      </c>
      <c r="G191" s="208" t="s">
        <v>137</v>
      </c>
      <c r="H191" s="209">
        <v>2</v>
      </c>
      <c r="I191" s="210"/>
      <c r="J191" s="211">
        <f>ROUND(I191*H191,2)</f>
        <v>0</v>
      </c>
      <c r="K191" s="207" t="s">
        <v>138</v>
      </c>
      <c r="L191" s="212"/>
      <c r="M191" s="213" t="s">
        <v>19</v>
      </c>
      <c r="N191" s="214" t="s">
        <v>40</v>
      </c>
      <c r="O191" s="85"/>
      <c r="P191" s="215">
        <f>O191*H191</f>
        <v>0</v>
      </c>
      <c r="Q191" s="215">
        <v>0.13100000000000001</v>
      </c>
      <c r="R191" s="215">
        <f>Q191*H191</f>
        <v>0.26200000000000001</v>
      </c>
      <c r="S191" s="215">
        <v>0</v>
      </c>
      <c r="T191" s="21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7" t="s">
        <v>125</v>
      </c>
      <c r="AT191" s="217" t="s">
        <v>121</v>
      </c>
      <c r="AU191" s="217" t="s">
        <v>79</v>
      </c>
      <c r="AY191" s="18" t="s">
        <v>119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77</v>
      </c>
      <c r="BK191" s="218">
        <f>ROUND(I191*H191,2)</f>
        <v>0</v>
      </c>
      <c r="BL191" s="18" t="s">
        <v>126</v>
      </c>
      <c r="BM191" s="217" t="s">
        <v>278</v>
      </c>
    </row>
    <row r="192" s="2" customFormat="1">
      <c r="A192" s="39"/>
      <c r="B192" s="40"/>
      <c r="C192" s="41"/>
      <c r="D192" s="219" t="s">
        <v>128</v>
      </c>
      <c r="E192" s="41"/>
      <c r="F192" s="220" t="s">
        <v>277</v>
      </c>
      <c r="G192" s="41"/>
      <c r="H192" s="41"/>
      <c r="I192" s="221"/>
      <c r="J192" s="41"/>
      <c r="K192" s="41"/>
      <c r="L192" s="45"/>
      <c r="M192" s="222"/>
      <c r="N192" s="223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128</v>
      </c>
      <c r="AU192" s="18" t="s">
        <v>79</v>
      </c>
    </row>
    <row r="193" s="13" customFormat="1">
      <c r="A193" s="13"/>
      <c r="B193" s="225"/>
      <c r="C193" s="226"/>
      <c r="D193" s="219" t="s">
        <v>131</v>
      </c>
      <c r="E193" s="227" t="s">
        <v>19</v>
      </c>
      <c r="F193" s="228" t="s">
        <v>79</v>
      </c>
      <c r="G193" s="226"/>
      <c r="H193" s="229">
        <v>2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131</v>
      </c>
      <c r="AU193" s="235" t="s">
        <v>79</v>
      </c>
      <c r="AV193" s="13" t="s">
        <v>79</v>
      </c>
      <c r="AW193" s="13" t="s">
        <v>31</v>
      </c>
      <c r="AX193" s="13" t="s">
        <v>77</v>
      </c>
      <c r="AY193" s="235" t="s">
        <v>119</v>
      </c>
    </row>
    <row r="194" s="2" customFormat="1" ht="16.5" customHeight="1">
      <c r="A194" s="39"/>
      <c r="B194" s="40"/>
      <c r="C194" s="236" t="s">
        <v>279</v>
      </c>
      <c r="D194" s="236" t="s">
        <v>134</v>
      </c>
      <c r="E194" s="237" t="s">
        <v>280</v>
      </c>
      <c r="F194" s="238" t="s">
        <v>281</v>
      </c>
      <c r="G194" s="239" t="s">
        <v>137</v>
      </c>
      <c r="H194" s="240">
        <v>55</v>
      </c>
      <c r="I194" s="241"/>
      <c r="J194" s="242">
        <f>ROUND(I194*H194,2)</f>
        <v>0</v>
      </c>
      <c r="K194" s="238" t="s">
        <v>138</v>
      </c>
      <c r="L194" s="45"/>
      <c r="M194" s="243" t="s">
        <v>19</v>
      </c>
      <c r="N194" s="244" t="s">
        <v>40</v>
      </c>
      <c r="O194" s="85"/>
      <c r="P194" s="215">
        <f>O194*H194</f>
        <v>0</v>
      </c>
      <c r="Q194" s="215">
        <v>0.10362</v>
      </c>
      <c r="R194" s="215">
        <f>Q194*H194</f>
        <v>5.6991000000000005</v>
      </c>
      <c r="S194" s="215">
        <v>0</v>
      </c>
      <c r="T194" s="21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7" t="s">
        <v>126</v>
      </c>
      <c r="AT194" s="217" t="s">
        <v>134</v>
      </c>
      <c r="AU194" s="217" t="s">
        <v>79</v>
      </c>
      <c r="AY194" s="18" t="s">
        <v>119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8" t="s">
        <v>77</v>
      </c>
      <c r="BK194" s="218">
        <f>ROUND(I194*H194,2)</f>
        <v>0</v>
      </c>
      <c r="BL194" s="18" t="s">
        <v>126</v>
      </c>
      <c r="BM194" s="217" t="s">
        <v>282</v>
      </c>
    </row>
    <row r="195" s="2" customFormat="1">
      <c r="A195" s="39"/>
      <c r="B195" s="40"/>
      <c r="C195" s="41"/>
      <c r="D195" s="219" t="s">
        <v>128</v>
      </c>
      <c r="E195" s="41"/>
      <c r="F195" s="220" t="s">
        <v>283</v>
      </c>
      <c r="G195" s="41"/>
      <c r="H195" s="41"/>
      <c r="I195" s="221"/>
      <c r="J195" s="41"/>
      <c r="K195" s="41"/>
      <c r="L195" s="45"/>
      <c r="M195" s="222"/>
      <c r="N195" s="223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128</v>
      </c>
      <c r="AU195" s="18" t="s">
        <v>79</v>
      </c>
    </row>
    <row r="196" s="14" customFormat="1">
      <c r="A196" s="14"/>
      <c r="B196" s="245"/>
      <c r="C196" s="246"/>
      <c r="D196" s="219" t="s">
        <v>131</v>
      </c>
      <c r="E196" s="247" t="s">
        <v>19</v>
      </c>
      <c r="F196" s="248" t="s">
        <v>284</v>
      </c>
      <c r="G196" s="246"/>
      <c r="H196" s="247" t="s">
        <v>19</v>
      </c>
      <c r="I196" s="249"/>
      <c r="J196" s="246"/>
      <c r="K196" s="246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131</v>
      </c>
      <c r="AU196" s="254" t="s">
        <v>79</v>
      </c>
      <c r="AV196" s="14" t="s">
        <v>77</v>
      </c>
      <c r="AW196" s="14" t="s">
        <v>31</v>
      </c>
      <c r="AX196" s="14" t="s">
        <v>69</v>
      </c>
      <c r="AY196" s="254" t="s">
        <v>119</v>
      </c>
    </row>
    <row r="197" s="13" customFormat="1">
      <c r="A197" s="13"/>
      <c r="B197" s="225"/>
      <c r="C197" s="226"/>
      <c r="D197" s="219" t="s">
        <v>131</v>
      </c>
      <c r="E197" s="227" t="s">
        <v>19</v>
      </c>
      <c r="F197" s="228" t="s">
        <v>142</v>
      </c>
      <c r="G197" s="226"/>
      <c r="H197" s="229">
        <v>18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131</v>
      </c>
      <c r="AU197" s="235" t="s">
        <v>79</v>
      </c>
      <c r="AV197" s="13" t="s">
        <v>79</v>
      </c>
      <c r="AW197" s="13" t="s">
        <v>31</v>
      </c>
      <c r="AX197" s="13" t="s">
        <v>69</v>
      </c>
      <c r="AY197" s="235" t="s">
        <v>119</v>
      </c>
    </row>
    <row r="198" s="14" customFormat="1">
      <c r="A198" s="14"/>
      <c r="B198" s="245"/>
      <c r="C198" s="246"/>
      <c r="D198" s="219" t="s">
        <v>131</v>
      </c>
      <c r="E198" s="247" t="s">
        <v>19</v>
      </c>
      <c r="F198" s="248" t="s">
        <v>285</v>
      </c>
      <c r="G198" s="246"/>
      <c r="H198" s="247" t="s">
        <v>19</v>
      </c>
      <c r="I198" s="249"/>
      <c r="J198" s="246"/>
      <c r="K198" s="246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131</v>
      </c>
      <c r="AU198" s="254" t="s">
        <v>79</v>
      </c>
      <c r="AV198" s="14" t="s">
        <v>77</v>
      </c>
      <c r="AW198" s="14" t="s">
        <v>31</v>
      </c>
      <c r="AX198" s="14" t="s">
        <v>69</v>
      </c>
      <c r="AY198" s="254" t="s">
        <v>119</v>
      </c>
    </row>
    <row r="199" s="13" customFormat="1">
      <c r="A199" s="13"/>
      <c r="B199" s="225"/>
      <c r="C199" s="226"/>
      <c r="D199" s="219" t="s">
        <v>131</v>
      </c>
      <c r="E199" s="227" t="s">
        <v>19</v>
      </c>
      <c r="F199" s="228" t="s">
        <v>253</v>
      </c>
      <c r="G199" s="226"/>
      <c r="H199" s="229">
        <v>20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131</v>
      </c>
      <c r="AU199" s="235" t="s">
        <v>79</v>
      </c>
      <c r="AV199" s="13" t="s">
        <v>79</v>
      </c>
      <c r="AW199" s="13" t="s">
        <v>31</v>
      </c>
      <c r="AX199" s="13" t="s">
        <v>69</v>
      </c>
      <c r="AY199" s="235" t="s">
        <v>119</v>
      </c>
    </row>
    <row r="200" s="14" customFormat="1">
      <c r="A200" s="14"/>
      <c r="B200" s="245"/>
      <c r="C200" s="246"/>
      <c r="D200" s="219" t="s">
        <v>131</v>
      </c>
      <c r="E200" s="247" t="s">
        <v>19</v>
      </c>
      <c r="F200" s="248" t="s">
        <v>286</v>
      </c>
      <c r="G200" s="246"/>
      <c r="H200" s="247" t="s">
        <v>19</v>
      </c>
      <c r="I200" s="249"/>
      <c r="J200" s="246"/>
      <c r="K200" s="246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131</v>
      </c>
      <c r="AU200" s="254" t="s">
        <v>79</v>
      </c>
      <c r="AV200" s="14" t="s">
        <v>77</v>
      </c>
      <c r="AW200" s="14" t="s">
        <v>31</v>
      </c>
      <c r="AX200" s="14" t="s">
        <v>69</v>
      </c>
      <c r="AY200" s="254" t="s">
        <v>119</v>
      </c>
    </row>
    <row r="201" s="13" customFormat="1">
      <c r="A201" s="13"/>
      <c r="B201" s="225"/>
      <c r="C201" s="226"/>
      <c r="D201" s="219" t="s">
        <v>131</v>
      </c>
      <c r="E201" s="227" t="s">
        <v>19</v>
      </c>
      <c r="F201" s="228" t="s">
        <v>220</v>
      </c>
      <c r="G201" s="226"/>
      <c r="H201" s="229">
        <v>17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131</v>
      </c>
      <c r="AU201" s="235" t="s">
        <v>79</v>
      </c>
      <c r="AV201" s="13" t="s">
        <v>79</v>
      </c>
      <c r="AW201" s="13" t="s">
        <v>31</v>
      </c>
      <c r="AX201" s="13" t="s">
        <v>69</v>
      </c>
      <c r="AY201" s="235" t="s">
        <v>119</v>
      </c>
    </row>
    <row r="202" s="15" customFormat="1">
      <c r="A202" s="15"/>
      <c r="B202" s="255"/>
      <c r="C202" s="256"/>
      <c r="D202" s="219" t="s">
        <v>131</v>
      </c>
      <c r="E202" s="257" t="s">
        <v>19</v>
      </c>
      <c r="F202" s="258" t="s">
        <v>147</v>
      </c>
      <c r="G202" s="256"/>
      <c r="H202" s="259">
        <v>55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131</v>
      </c>
      <c r="AU202" s="265" t="s">
        <v>79</v>
      </c>
      <c r="AV202" s="15" t="s">
        <v>126</v>
      </c>
      <c r="AW202" s="15" t="s">
        <v>31</v>
      </c>
      <c r="AX202" s="15" t="s">
        <v>77</v>
      </c>
      <c r="AY202" s="265" t="s">
        <v>119</v>
      </c>
    </row>
    <row r="203" s="2" customFormat="1" ht="16.5" customHeight="1">
      <c r="A203" s="39"/>
      <c r="B203" s="40"/>
      <c r="C203" s="205" t="s">
        <v>287</v>
      </c>
      <c r="D203" s="205" t="s">
        <v>121</v>
      </c>
      <c r="E203" s="206" t="s">
        <v>288</v>
      </c>
      <c r="F203" s="207" t="s">
        <v>289</v>
      </c>
      <c r="G203" s="208" t="s">
        <v>137</v>
      </c>
      <c r="H203" s="209">
        <v>17</v>
      </c>
      <c r="I203" s="210"/>
      <c r="J203" s="211">
        <f>ROUND(I203*H203,2)</f>
        <v>0</v>
      </c>
      <c r="K203" s="207" t="s">
        <v>138</v>
      </c>
      <c r="L203" s="212"/>
      <c r="M203" s="213" t="s">
        <v>19</v>
      </c>
      <c r="N203" s="214" t="s">
        <v>40</v>
      </c>
      <c r="O203" s="85"/>
      <c r="P203" s="215">
        <f>O203*H203</f>
        <v>0</v>
      </c>
      <c r="Q203" s="215">
        <v>0.17599999999999999</v>
      </c>
      <c r="R203" s="215">
        <f>Q203*H203</f>
        <v>2.992</v>
      </c>
      <c r="S203" s="215">
        <v>0</v>
      </c>
      <c r="T203" s="21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7" t="s">
        <v>125</v>
      </c>
      <c r="AT203" s="217" t="s">
        <v>121</v>
      </c>
      <c r="AU203" s="217" t="s">
        <v>79</v>
      </c>
      <c r="AY203" s="18" t="s">
        <v>119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8" t="s">
        <v>77</v>
      </c>
      <c r="BK203" s="218">
        <f>ROUND(I203*H203,2)</f>
        <v>0</v>
      </c>
      <c r="BL203" s="18" t="s">
        <v>126</v>
      </c>
      <c r="BM203" s="217" t="s">
        <v>290</v>
      </c>
    </row>
    <row r="204" s="2" customFormat="1">
      <c r="A204" s="39"/>
      <c r="B204" s="40"/>
      <c r="C204" s="41"/>
      <c r="D204" s="219" t="s">
        <v>128</v>
      </c>
      <c r="E204" s="41"/>
      <c r="F204" s="220" t="s">
        <v>289</v>
      </c>
      <c r="G204" s="41"/>
      <c r="H204" s="41"/>
      <c r="I204" s="221"/>
      <c r="J204" s="41"/>
      <c r="K204" s="41"/>
      <c r="L204" s="45"/>
      <c r="M204" s="222"/>
      <c r="N204" s="223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128</v>
      </c>
      <c r="AU204" s="18" t="s">
        <v>79</v>
      </c>
    </row>
    <row r="205" s="12" customFormat="1" ht="22.8" customHeight="1">
      <c r="A205" s="12"/>
      <c r="B205" s="189"/>
      <c r="C205" s="190"/>
      <c r="D205" s="191" t="s">
        <v>68</v>
      </c>
      <c r="E205" s="203" t="s">
        <v>125</v>
      </c>
      <c r="F205" s="203" t="s">
        <v>291</v>
      </c>
      <c r="G205" s="190"/>
      <c r="H205" s="190"/>
      <c r="I205" s="193"/>
      <c r="J205" s="204">
        <f>BK205</f>
        <v>0</v>
      </c>
      <c r="K205" s="190"/>
      <c r="L205" s="195"/>
      <c r="M205" s="196"/>
      <c r="N205" s="197"/>
      <c r="O205" s="197"/>
      <c r="P205" s="198">
        <f>SUM(P206:P209)</f>
        <v>0</v>
      </c>
      <c r="Q205" s="197"/>
      <c r="R205" s="198">
        <f>SUM(R206:R209)</f>
        <v>4.48292</v>
      </c>
      <c r="S205" s="197"/>
      <c r="T205" s="199">
        <f>SUM(T206:T209)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0" t="s">
        <v>77</v>
      </c>
      <c r="AT205" s="201" t="s">
        <v>68</v>
      </c>
      <c r="AU205" s="201" t="s">
        <v>77</v>
      </c>
      <c r="AY205" s="200" t="s">
        <v>119</v>
      </c>
      <c r="BK205" s="202">
        <f>SUM(BK206:BK209)</f>
        <v>0</v>
      </c>
    </row>
    <row r="206" s="2" customFormat="1" ht="16.5" customHeight="1">
      <c r="A206" s="39"/>
      <c r="B206" s="40"/>
      <c r="C206" s="236" t="s">
        <v>292</v>
      </c>
      <c r="D206" s="236" t="s">
        <v>134</v>
      </c>
      <c r="E206" s="237" t="s">
        <v>293</v>
      </c>
      <c r="F206" s="238" t="s">
        <v>294</v>
      </c>
      <c r="G206" s="239" t="s">
        <v>295</v>
      </c>
      <c r="H206" s="240">
        <v>4</v>
      </c>
      <c r="I206" s="241"/>
      <c r="J206" s="242">
        <f>ROUND(I206*H206,2)</f>
        <v>0</v>
      </c>
      <c r="K206" s="238" t="s">
        <v>138</v>
      </c>
      <c r="L206" s="45"/>
      <c r="M206" s="243" t="s">
        <v>19</v>
      </c>
      <c r="N206" s="244" t="s">
        <v>40</v>
      </c>
      <c r="O206" s="85"/>
      <c r="P206" s="215">
        <f>O206*H206</f>
        <v>0</v>
      </c>
      <c r="Q206" s="215">
        <v>0.42080000000000001</v>
      </c>
      <c r="R206" s="215">
        <f>Q206*H206</f>
        <v>1.6832</v>
      </c>
      <c r="S206" s="215">
        <v>0</v>
      </c>
      <c r="T206" s="21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7" t="s">
        <v>126</v>
      </c>
      <c r="AT206" s="217" t="s">
        <v>134</v>
      </c>
      <c r="AU206" s="217" t="s">
        <v>79</v>
      </c>
      <c r="AY206" s="18" t="s">
        <v>119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8" t="s">
        <v>77</v>
      </c>
      <c r="BK206" s="218">
        <f>ROUND(I206*H206,2)</f>
        <v>0</v>
      </c>
      <c r="BL206" s="18" t="s">
        <v>126</v>
      </c>
      <c r="BM206" s="217" t="s">
        <v>296</v>
      </c>
    </row>
    <row r="207" s="2" customFormat="1">
      <c r="A207" s="39"/>
      <c r="B207" s="40"/>
      <c r="C207" s="41"/>
      <c r="D207" s="219" t="s">
        <v>128</v>
      </c>
      <c r="E207" s="41"/>
      <c r="F207" s="220" t="s">
        <v>294</v>
      </c>
      <c r="G207" s="41"/>
      <c r="H207" s="41"/>
      <c r="I207" s="221"/>
      <c r="J207" s="41"/>
      <c r="K207" s="41"/>
      <c r="L207" s="45"/>
      <c r="M207" s="222"/>
      <c r="N207" s="223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128</v>
      </c>
      <c r="AU207" s="18" t="s">
        <v>79</v>
      </c>
    </row>
    <row r="208" s="2" customFormat="1" ht="21.75" customHeight="1">
      <c r="A208" s="39"/>
      <c r="B208" s="40"/>
      <c r="C208" s="236" t="s">
        <v>297</v>
      </c>
      <c r="D208" s="236" t="s">
        <v>134</v>
      </c>
      <c r="E208" s="237" t="s">
        <v>298</v>
      </c>
      <c r="F208" s="238" t="s">
        <v>299</v>
      </c>
      <c r="G208" s="239" t="s">
        <v>295</v>
      </c>
      <c r="H208" s="240">
        <v>9</v>
      </c>
      <c r="I208" s="241"/>
      <c r="J208" s="242">
        <f>ROUND(I208*H208,2)</f>
        <v>0</v>
      </c>
      <c r="K208" s="238" t="s">
        <v>138</v>
      </c>
      <c r="L208" s="45"/>
      <c r="M208" s="243" t="s">
        <v>19</v>
      </c>
      <c r="N208" s="244" t="s">
        <v>40</v>
      </c>
      <c r="O208" s="85"/>
      <c r="P208" s="215">
        <f>O208*H208</f>
        <v>0</v>
      </c>
      <c r="Q208" s="215">
        <v>0.31108000000000002</v>
      </c>
      <c r="R208" s="215">
        <f>Q208*H208</f>
        <v>2.7997200000000002</v>
      </c>
      <c r="S208" s="215">
        <v>0</v>
      </c>
      <c r="T208" s="21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7" t="s">
        <v>126</v>
      </c>
      <c r="AT208" s="217" t="s">
        <v>134</v>
      </c>
      <c r="AU208" s="217" t="s">
        <v>79</v>
      </c>
      <c r="AY208" s="18" t="s">
        <v>119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77</v>
      </c>
      <c r="BK208" s="218">
        <f>ROUND(I208*H208,2)</f>
        <v>0</v>
      </c>
      <c r="BL208" s="18" t="s">
        <v>126</v>
      </c>
      <c r="BM208" s="217" t="s">
        <v>300</v>
      </c>
    </row>
    <row r="209" s="2" customFormat="1">
      <c r="A209" s="39"/>
      <c r="B209" s="40"/>
      <c r="C209" s="41"/>
      <c r="D209" s="219" t="s">
        <v>128</v>
      </c>
      <c r="E209" s="41"/>
      <c r="F209" s="220" t="s">
        <v>301</v>
      </c>
      <c r="G209" s="41"/>
      <c r="H209" s="41"/>
      <c r="I209" s="221"/>
      <c r="J209" s="41"/>
      <c r="K209" s="41"/>
      <c r="L209" s="45"/>
      <c r="M209" s="222"/>
      <c r="N209" s="223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128</v>
      </c>
      <c r="AU209" s="18" t="s">
        <v>79</v>
      </c>
    </row>
    <row r="210" s="12" customFormat="1" ht="22.8" customHeight="1">
      <c r="A210" s="12"/>
      <c r="B210" s="189"/>
      <c r="C210" s="190"/>
      <c r="D210" s="191" t="s">
        <v>68</v>
      </c>
      <c r="E210" s="203" t="s">
        <v>184</v>
      </c>
      <c r="F210" s="203" t="s">
        <v>302</v>
      </c>
      <c r="G210" s="190"/>
      <c r="H210" s="190"/>
      <c r="I210" s="193"/>
      <c r="J210" s="204">
        <f>BK210</f>
        <v>0</v>
      </c>
      <c r="K210" s="190"/>
      <c r="L210" s="195"/>
      <c r="M210" s="196"/>
      <c r="N210" s="197"/>
      <c r="O210" s="197"/>
      <c r="P210" s="198">
        <f>SUM(P211:P245)</f>
        <v>0</v>
      </c>
      <c r="Q210" s="197"/>
      <c r="R210" s="198">
        <f>SUM(R211:R245)</f>
        <v>43.43741</v>
      </c>
      <c r="S210" s="197"/>
      <c r="T210" s="199">
        <f>SUM(T211:T245)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0" t="s">
        <v>77</v>
      </c>
      <c r="AT210" s="201" t="s">
        <v>68</v>
      </c>
      <c r="AU210" s="201" t="s">
        <v>77</v>
      </c>
      <c r="AY210" s="200" t="s">
        <v>119</v>
      </c>
      <c r="BK210" s="202">
        <f>SUM(BK211:BK245)</f>
        <v>0</v>
      </c>
    </row>
    <row r="211" s="2" customFormat="1" ht="16.5" customHeight="1">
      <c r="A211" s="39"/>
      <c r="B211" s="40"/>
      <c r="C211" s="236" t="s">
        <v>303</v>
      </c>
      <c r="D211" s="236" t="s">
        <v>134</v>
      </c>
      <c r="E211" s="237" t="s">
        <v>304</v>
      </c>
      <c r="F211" s="238" t="s">
        <v>305</v>
      </c>
      <c r="G211" s="239" t="s">
        <v>137</v>
      </c>
      <c r="H211" s="240">
        <v>4</v>
      </c>
      <c r="I211" s="241"/>
      <c r="J211" s="242">
        <f>ROUND(I211*H211,2)</f>
        <v>0</v>
      </c>
      <c r="K211" s="238" t="s">
        <v>138</v>
      </c>
      <c r="L211" s="45"/>
      <c r="M211" s="243" t="s">
        <v>19</v>
      </c>
      <c r="N211" s="244" t="s">
        <v>40</v>
      </c>
      <c r="O211" s="85"/>
      <c r="P211" s="215">
        <f>O211*H211</f>
        <v>0</v>
      </c>
      <c r="Q211" s="215">
        <v>0.0014499999999999999</v>
      </c>
      <c r="R211" s="215">
        <f>Q211*H211</f>
        <v>0.0057999999999999996</v>
      </c>
      <c r="S211" s="215">
        <v>0</v>
      </c>
      <c r="T211" s="21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7" t="s">
        <v>126</v>
      </c>
      <c r="AT211" s="217" t="s">
        <v>134</v>
      </c>
      <c r="AU211" s="217" t="s">
        <v>79</v>
      </c>
      <c r="AY211" s="18" t="s">
        <v>119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8" t="s">
        <v>77</v>
      </c>
      <c r="BK211" s="218">
        <f>ROUND(I211*H211,2)</f>
        <v>0</v>
      </c>
      <c r="BL211" s="18" t="s">
        <v>126</v>
      </c>
      <c r="BM211" s="217" t="s">
        <v>306</v>
      </c>
    </row>
    <row r="212" s="2" customFormat="1">
      <c r="A212" s="39"/>
      <c r="B212" s="40"/>
      <c r="C212" s="41"/>
      <c r="D212" s="219" t="s">
        <v>128</v>
      </c>
      <c r="E212" s="41"/>
      <c r="F212" s="220" t="s">
        <v>307</v>
      </c>
      <c r="G212" s="41"/>
      <c r="H212" s="41"/>
      <c r="I212" s="221"/>
      <c r="J212" s="41"/>
      <c r="K212" s="41"/>
      <c r="L212" s="45"/>
      <c r="M212" s="222"/>
      <c r="N212" s="223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128</v>
      </c>
      <c r="AU212" s="18" t="s">
        <v>79</v>
      </c>
    </row>
    <row r="213" s="14" customFormat="1">
      <c r="A213" s="14"/>
      <c r="B213" s="245"/>
      <c r="C213" s="246"/>
      <c r="D213" s="219" t="s">
        <v>131</v>
      </c>
      <c r="E213" s="247" t="s">
        <v>19</v>
      </c>
      <c r="F213" s="248" t="s">
        <v>308</v>
      </c>
      <c r="G213" s="246"/>
      <c r="H213" s="247" t="s">
        <v>19</v>
      </c>
      <c r="I213" s="249"/>
      <c r="J213" s="246"/>
      <c r="K213" s="246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131</v>
      </c>
      <c r="AU213" s="254" t="s">
        <v>79</v>
      </c>
      <c r="AV213" s="14" t="s">
        <v>77</v>
      </c>
      <c r="AW213" s="14" t="s">
        <v>31</v>
      </c>
      <c r="AX213" s="14" t="s">
        <v>69</v>
      </c>
      <c r="AY213" s="254" t="s">
        <v>119</v>
      </c>
    </row>
    <row r="214" s="13" customFormat="1">
      <c r="A214" s="13"/>
      <c r="B214" s="225"/>
      <c r="C214" s="226"/>
      <c r="D214" s="219" t="s">
        <v>131</v>
      </c>
      <c r="E214" s="227" t="s">
        <v>19</v>
      </c>
      <c r="F214" s="228" t="s">
        <v>126</v>
      </c>
      <c r="G214" s="226"/>
      <c r="H214" s="229">
        <v>4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131</v>
      </c>
      <c r="AU214" s="235" t="s">
        <v>79</v>
      </c>
      <c r="AV214" s="13" t="s">
        <v>79</v>
      </c>
      <c r="AW214" s="13" t="s">
        <v>31</v>
      </c>
      <c r="AX214" s="13" t="s">
        <v>77</v>
      </c>
      <c r="AY214" s="235" t="s">
        <v>119</v>
      </c>
    </row>
    <row r="215" s="2" customFormat="1" ht="16.5" customHeight="1">
      <c r="A215" s="39"/>
      <c r="B215" s="40"/>
      <c r="C215" s="236" t="s">
        <v>309</v>
      </c>
      <c r="D215" s="236" t="s">
        <v>134</v>
      </c>
      <c r="E215" s="237" t="s">
        <v>310</v>
      </c>
      <c r="F215" s="238" t="s">
        <v>311</v>
      </c>
      <c r="G215" s="239" t="s">
        <v>156</v>
      </c>
      <c r="H215" s="240">
        <v>20</v>
      </c>
      <c r="I215" s="241"/>
      <c r="J215" s="242">
        <f>ROUND(I215*H215,2)</f>
        <v>0</v>
      </c>
      <c r="K215" s="238" t="s">
        <v>138</v>
      </c>
      <c r="L215" s="45"/>
      <c r="M215" s="243" t="s">
        <v>19</v>
      </c>
      <c r="N215" s="244" t="s">
        <v>40</v>
      </c>
      <c r="O215" s="85"/>
      <c r="P215" s="215">
        <f>O215*H215</f>
        <v>0</v>
      </c>
      <c r="Q215" s="215">
        <v>0.1295</v>
      </c>
      <c r="R215" s="215">
        <f>Q215*H215</f>
        <v>2.5899999999999999</v>
      </c>
      <c r="S215" s="215">
        <v>0</v>
      </c>
      <c r="T215" s="21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7" t="s">
        <v>126</v>
      </c>
      <c r="AT215" s="217" t="s">
        <v>134</v>
      </c>
      <c r="AU215" s="217" t="s">
        <v>79</v>
      </c>
      <c r="AY215" s="18" t="s">
        <v>119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8" t="s">
        <v>77</v>
      </c>
      <c r="BK215" s="218">
        <f>ROUND(I215*H215,2)</f>
        <v>0</v>
      </c>
      <c r="BL215" s="18" t="s">
        <v>126</v>
      </c>
      <c r="BM215" s="217" t="s">
        <v>312</v>
      </c>
    </row>
    <row r="216" s="2" customFormat="1">
      <c r="A216" s="39"/>
      <c r="B216" s="40"/>
      <c r="C216" s="41"/>
      <c r="D216" s="219" t="s">
        <v>128</v>
      </c>
      <c r="E216" s="41"/>
      <c r="F216" s="220" t="s">
        <v>313</v>
      </c>
      <c r="G216" s="41"/>
      <c r="H216" s="41"/>
      <c r="I216" s="221"/>
      <c r="J216" s="41"/>
      <c r="K216" s="41"/>
      <c r="L216" s="45"/>
      <c r="M216" s="222"/>
      <c r="N216" s="223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128</v>
      </c>
      <c r="AU216" s="18" t="s">
        <v>79</v>
      </c>
    </row>
    <row r="217" s="14" customFormat="1">
      <c r="A217" s="14"/>
      <c r="B217" s="245"/>
      <c r="C217" s="246"/>
      <c r="D217" s="219" t="s">
        <v>131</v>
      </c>
      <c r="E217" s="247" t="s">
        <v>19</v>
      </c>
      <c r="F217" s="248" t="s">
        <v>314</v>
      </c>
      <c r="G217" s="246"/>
      <c r="H217" s="247" t="s">
        <v>19</v>
      </c>
      <c r="I217" s="249"/>
      <c r="J217" s="246"/>
      <c r="K217" s="246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131</v>
      </c>
      <c r="AU217" s="254" t="s">
        <v>79</v>
      </c>
      <c r="AV217" s="14" t="s">
        <v>77</v>
      </c>
      <c r="AW217" s="14" t="s">
        <v>31</v>
      </c>
      <c r="AX217" s="14" t="s">
        <v>69</v>
      </c>
      <c r="AY217" s="254" t="s">
        <v>119</v>
      </c>
    </row>
    <row r="218" s="14" customFormat="1">
      <c r="A218" s="14"/>
      <c r="B218" s="245"/>
      <c r="C218" s="246"/>
      <c r="D218" s="219" t="s">
        <v>131</v>
      </c>
      <c r="E218" s="247" t="s">
        <v>19</v>
      </c>
      <c r="F218" s="248" t="s">
        <v>315</v>
      </c>
      <c r="G218" s="246"/>
      <c r="H218" s="247" t="s">
        <v>19</v>
      </c>
      <c r="I218" s="249"/>
      <c r="J218" s="246"/>
      <c r="K218" s="246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131</v>
      </c>
      <c r="AU218" s="254" t="s">
        <v>79</v>
      </c>
      <c r="AV218" s="14" t="s">
        <v>77</v>
      </c>
      <c r="AW218" s="14" t="s">
        <v>31</v>
      </c>
      <c r="AX218" s="14" t="s">
        <v>69</v>
      </c>
      <c r="AY218" s="254" t="s">
        <v>119</v>
      </c>
    </row>
    <row r="219" s="13" customFormat="1">
      <c r="A219" s="13"/>
      <c r="B219" s="225"/>
      <c r="C219" s="226"/>
      <c r="D219" s="219" t="s">
        <v>131</v>
      </c>
      <c r="E219" s="227" t="s">
        <v>19</v>
      </c>
      <c r="F219" s="228" t="s">
        <v>144</v>
      </c>
      <c r="G219" s="226"/>
      <c r="H219" s="229">
        <v>6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131</v>
      </c>
      <c r="AU219" s="235" t="s">
        <v>79</v>
      </c>
      <c r="AV219" s="13" t="s">
        <v>79</v>
      </c>
      <c r="AW219" s="13" t="s">
        <v>31</v>
      </c>
      <c r="AX219" s="13" t="s">
        <v>69</v>
      </c>
      <c r="AY219" s="235" t="s">
        <v>119</v>
      </c>
    </row>
    <row r="220" s="14" customFormat="1">
      <c r="A220" s="14"/>
      <c r="B220" s="245"/>
      <c r="C220" s="246"/>
      <c r="D220" s="219" t="s">
        <v>131</v>
      </c>
      <c r="E220" s="247" t="s">
        <v>19</v>
      </c>
      <c r="F220" s="248" t="s">
        <v>239</v>
      </c>
      <c r="G220" s="246"/>
      <c r="H220" s="247" t="s">
        <v>19</v>
      </c>
      <c r="I220" s="249"/>
      <c r="J220" s="246"/>
      <c r="K220" s="246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131</v>
      </c>
      <c r="AU220" s="254" t="s">
        <v>79</v>
      </c>
      <c r="AV220" s="14" t="s">
        <v>77</v>
      </c>
      <c r="AW220" s="14" t="s">
        <v>31</v>
      </c>
      <c r="AX220" s="14" t="s">
        <v>69</v>
      </c>
      <c r="AY220" s="254" t="s">
        <v>119</v>
      </c>
    </row>
    <row r="221" s="13" customFormat="1">
      <c r="A221" s="13"/>
      <c r="B221" s="225"/>
      <c r="C221" s="226"/>
      <c r="D221" s="219" t="s">
        <v>131</v>
      </c>
      <c r="E221" s="227" t="s">
        <v>19</v>
      </c>
      <c r="F221" s="228" t="s">
        <v>190</v>
      </c>
      <c r="G221" s="226"/>
      <c r="H221" s="229">
        <v>10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131</v>
      </c>
      <c r="AU221" s="235" t="s">
        <v>79</v>
      </c>
      <c r="AV221" s="13" t="s">
        <v>79</v>
      </c>
      <c r="AW221" s="13" t="s">
        <v>31</v>
      </c>
      <c r="AX221" s="13" t="s">
        <v>69</v>
      </c>
      <c r="AY221" s="235" t="s">
        <v>119</v>
      </c>
    </row>
    <row r="222" s="14" customFormat="1">
      <c r="A222" s="14"/>
      <c r="B222" s="245"/>
      <c r="C222" s="246"/>
      <c r="D222" s="219" t="s">
        <v>131</v>
      </c>
      <c r="E222" s="247" t="s">
        <v>19</v>
      </c>
      <c r="F222" s="248" t="s">
        <v>316</v>
      </c>
      <c r="G222" s="246"/>
      <c r="H222" s="247" t="s">
        <v>19</v>
      </c>
      <c r="I222" s="249"/>
      <c r="J222" s="246"/>
      <c r="K222" s="246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131</v>
      </c>
      <c r="AU222" s="254" t="s">
        <v>79</v>
      </c>
      <c r="AV222" s="14" t="s">
        <v>77</v>
      </c>
      <c r="AW222" s="14" t="s">
        <v>31</v>
      </c>
      <c r="AX222" s="14" t="s">
        <v>69</v>
      </c>
      <c r="AY222" s="254" t="s">
        <v>119</v>
      </c>
    </row>
    <row r="223" s="13" customFormat="1">
      <c r="A223" s="13"/>
      <c r="B223" s="225"/>
      <c r="C223" s="226"/>
      <c r="D223" s="219" t="s">
        <v>131</v>
      </c>
      <c r="E223" s="227" t="s">
        <v>19</v>
      </c>
      <c r="F223" s="228" t="s">
        <v>126</v>
      </c>
      <c r="G223" s="226"/>
      <c r="H223" s="229">
        <v>4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131</v>
      </c>
      <c r="AU223" s="235" t="s">
        <v>79</v>
      </c>
      <c r="AV223" s="13" t="s">
        <v>79</v>
      </c>
      <c r="AW223" s="13" t="s">
        <v>31</v>
      </c>
      <c r="AX223" s="13" t="s">
        <v>69</v>
      </c>
      <c r="AY223" s="235" t="s">
        <v>119</v>
      </c>
    </row>
    <row r="224" s="15" customFormat="1">
      <c r="A224" s="15"/>
      <c r="B224" s="255"/>
      <c r="C224" s="256"/>
      <c r="D224" s="219" t="s">
        <v>131</v>
      </c>
      <c r="E224" s="257" t="s">
        <v>19</v>
      </c>
      <c r="F224" s="258" t="s">
        <v>147</v>
      </c>
      <c r="G224" s="256"/>
      <c r="H224" s="259">
        <v>20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5" t="s">
        <v>131</v>
      </c>
      <c r="AU224" s="265" t="s">
        <v>79</v>
      </c>
      <c r="AV224" s="15" t="s">
        <v>126</v>
      </c>
      <c r="AW224" s="15" t="s">
        <v>31</v>
      </c>
      <c r="AX224" s="15" t="s">
        <v>77</v>
      </c>
      <c r="AY224" s="265" t="s">
        <v>119</v>
      </c>
    </row>
    <row r="225" s="2" customFormat="1" ht="16.5" customHeight="1">
      <c r="A225" s="39"/>
      <c r="B225" s="40"/>
      <c r="C225" s="205" t="s">
        <v>317</v>
      </c>
      <c r="D225" s="205" t="s">
        <v>121</v>
      </c>
      <c r="E225" s="206" t="s">
        <v>318</v>
      </c>
      <c r="F225" s="207" t="s">
        <v>319</v>
      </c>
      <c r="G225" s="208" t="s">
        <v>156</v>
      </c>
      <c r="H225" s="209">
        <v>4</v>
      </c>
      <c r="I225" s="210"/>
      <c r="J225" s="211">
        <f>ROUND(I225*H225,2)</f>
        <v>0</v>
      </c>
      <c r="K225" s="207" t="s">
        <v>138</v>
      </c>
      <c r="L225" s="212"/>
      <c r="M225" s="213" t="s">
        <v>19</v>
      </c>
      <c r="N225" s="214" t="s">
        <v>40</v>
      </c>
      <c r="O225" s="85"/>
      <c r="P225" s="215">
        <f>O225*H225</f>
        <v>0</v>
      </c>
      <c r="Q225" s="215">
        <v>0.021999999999999999</v>
      </c>
      <c r="R225" s="215">
        <f>Q225*H225</f>
        <v>0.087999999999999995</v>
      </c>
      <c r="S225" s="215">
        <v>0</v>
      </c>
      <c r="T225" s="21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7" t="s">
        <v>125</v>
      </c>
      <c r="AT225" s="217" t="s">
        <v>121</v>
      </c>
      <c r="AU225" s="217" t="s">
        <v>79</v>
      </c>
      <c r="AY225" s="18" t="s">
        <v>119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77</v>
      </c>
      <c r="BK225" s="218">
        <f>ROUND(I225*H225,2)</f>
        <v>0</v>
      </c>
      <c r="BL225" s="18" t="s">
        <v>126</v>
      </c>
      <c r="BM225" s="217" t="s">
        <v>320</v>
      </c>
    </row>
    <row r="226" s="2" customFormat="1">
      <c r="A226" s="39"/>
      <c r="B226" s="40"/>
      <c r="C226" s="41"/>
      <c r="D226" s="219" t="s">
        <v>128</v>
      </c>
      <c r="E226" s="41"/>
      <c r="F226" s="220" t="s">
        <v>319</v>
      </c>
      <c r="G226" s="41"/>
      <c r="H226" s="41"/>
      <c r="I226" s="221"/>
      <c r="J226" s="41"/>
      <c r="K226" s="41"/>
      <c r="L226" s="45"/>
      <c r="M226" s="222"/>
      <c r="N226" s="223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128</v>
      </c>
      <c r="AU226" s="18" t="s">
        <v>79</v>
      </c>
    </row>
    <row r="227" s="2" customFormat="1" ht="16.5" customHeight="1">
      <c r="A227" s="39"/>
      <c r="B227" s="40"/>
      <c r="C227" s="205" t="s">
        <v>321</v>
      </c>
      <c r="D227" s="205" t="s">
        <v>121</v>
      </c>
      <c r="E227" s="206" t="s">
        <v>322</v>
      </c>
      <c r="F227" s="207" t="s">
        <v>323</v>
      </c>
      <c r="G227" s="208" t="s">
        <v>156</v>
      </c>
      <c r="H227" s="209">
        <v>16</v>
      </c>
      <c r="I227" s="210"/>
      <c r="J227" s="211">
        <f>ROUND(I227*H227,2)</f>
        <v>0</v>
      </c>
      <c r="K227" s="207" t="s">
        <v>138</v>
      </c>
      <c r="L227" s="212"/>
      <c r="M227" s="213" t="s">
        <v>19</v>
      </c>
      <c r="N227" s="214" t="s">
        <v>40</v>
      </c>
      <c r="O227" s="85"/>
      <c r="P227" s="215">
        <f>O227*H227</f>
        <v>0</v>
      </c>
      <c r="Q227" s="215">
        <v>0.048000000000000001</v>
      </c>
      <c r="R227" s="215">
        <f>Q227*H227</f>
        <v>0.76800000000000002</v>
      </c>
      <c r="S227" s="215">
        <v>0</v>
      </c>
      <c r="T227" s="21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7" t="s">
        <v>125</v>
      </c>
      <c r="AT227" s="217" t="s">
        <v>121</v>
      </c>
      <c r="AU227" s="217" t="s">
        <v>79</v>
      </c>
      <c r="AY227" s="18" t="s">
        <v>119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8" t="s">
        <v>77</v>
      </c>
      <c r="BK227" s="218">
        <f>ROUND(I227*H227,2)</f>
        <v>0</v>
      </c>
      <c r="BL227" s="18" t="s">
        <v>126</v>
      </c>
      <c r="BM227" s="217" t="s">
        <v>324</v>
      </c>
    </row>
    <row r="228" s="2" customFormat="1">
      <c r="A228" s="39"/>
      <c r="B228" s="40"/>
      <c r="C228" s="41"/>
      <c r="D228" s="219" t="s">
        <v>128</v>
      </c>
      <c r="E228" s="41"/>
      <c r="F228" s="220" t="s">
        <v>323</v>
      </c>
      <c r="G228" s="41"/>
      <c r="H228" s="41"/>
      <c r="I228" s="221"/>
      <c r="J228" s="41"/>
      <c r="K228" s="41"/>
      <c r="L228" s="45"/>
      <c r="M228" s="222"/>
      <c r="N228" s="223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128</v>
      </c>
      <c r="AU228" s="18" t="s">
        <v>79</v>
      </c>
    </row>
    <row r="229" s="2" customFormat="1" ht="16.5" customHeight="1">
      <c r="A229" s="39"/>
      <c r="B229" s="40"/>
      <c r="C229" s="236" t="s">
        <v>325</v>
      </c>
      <c r="D229" s="236" t="s">
        <v>134</v>
      </c>
      <c r="E229" s="237" t="s">
        <v>326</v>
      </c>
      <c r="F229" s="238" t="s">
        <v>327</v>
      </c>
      <c r="G229" s="239" t="s">
        <v>156</v>
      </c>
      <c r="H229" s="240">
        <v>261</v>
      </c>
      <c r="I229" s="241"/>
      <c r="J229" s="242">
        <f>ROUND(I229*H229,2)</f>
        <v>0</v>
      </c>
      <c r="K229" s="238" t="s">
        <v>138</v>
      </c>
      <c r="L229" s="45"/>
      <c r="M229" s="243" t="s">
        <v>19</v>
      </c>
      <c r="N229" s="244" t="s">
        <v>40</v>
      </c>
      <c r="O229" s="85"/>
      <c r="P229" s="215">
        <f>O229*H229</f>
        <v>0</v>
      </c>
      <c r="Q229" s="215">
        <v>0.14066999999999999</v>
      </c>
      <c r="R229" s="215">
        <f>Q229*H229</f>
        <v>36.714869999999998</v>
      </c>
      <c r="S229" s="215">
        <v>0</v>
      </c>
      <c r="T229" s="21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7" t="s">
        <v>126</v>
      </c>
      <c r="AT229" s="217" t="s">
        <v>134</v>
      </c>
      <c r="AU229" s="217" t="s">
        <v>79</v>
      </c>
      <c r="AY229" s="18" t="s">
        <v>119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8" t="s">
        <v>77</v>
      </c>
      <c r="BK229" s="218">
        <f>ROUND(I229*H229,2)</f>
        <v>0</v>
      </c>
      <c r="BL229" s="18" t="s">
        <v>126</v>
      </c>
      <c r="BM229" s="217" t="s">
        <v>328</v>
      </c>
    </row>
    <row r="230" s="2" customFormat="1">
      <c r="A230" s="39"/>
      <c r="B230" s="40"/>
      <c r="C230" s="41"/>
      <c r="D230" s="219" t="s">
        <v>128</v>
      </c>
      <c r="E230" s="41"/>
      <c r="F230" s="220" t="s">
        <v>329</v>
      </c>
      <c r="G230" s="41"/>
      <c r="H230" s="41"/>
      <c r="I230" s="221"/>
      <c r="J230" s="41"/>
      <c r="K230" s="41"/>
      <c r="L230" s="45"/>
      <c r="M230" s="222"/>
      <c r="N230" s="223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128</v>
      </c>
      <c r="AU230" s="18" t="s">
        <v>79</v>
      </c>
    </row>
    <row r="231" s="14" customFormat="1">
      <c r="A231" s="14"/>
      <c r="B231" s="245"/>
      <c r="C231" s="246"/>
      <c r="D231" s="219" t="s">
        <v>131</v>
      </c>
      <c r="E231" s="247" t="s">
        <v>19</v>
      </c>
      <c r="F231" s="248" t="s">
        <v>330</v>
      </c>
      <c r="G231" s="246"/>
      <c r="H231" s="247" t="s">
        <v>19</v>
      </c>
      <c r="I231" s="249"/>
      <c r="J231" s="246"/>
      <c r="K231" s="246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131</v>
      </c>
      <c r="AU231" s="254" t="s">
        <v>79</v>
      </c>
      <c r="AV231" s="14" t="s">
        <v>77</v>
      </c>
      <c r="AW231" s="14" t="s">
        <v>31</v>
      </c>
      <c r="AX231" s="14" t="s">
        <v>69</v>
      </c>
      <c r="AY231" s="254" t="s">
        <v>119</v>
      </c>
    </row>
    <row r="232" s="14" customFormat="1">
      <c r="A232" s="14"/>
      <c r="B232" s="245"/>
      <c r="C232" s="246"/>
      <c r="D232" s="219" t="s">
        <v>131</v>
      </c>
      <c r="E232" s="247" t="s">
        <v>19</v>
      </c>
      <c r="F232" s="248" t="s">
        <v>331</v>
      </c>
      <c r="G232" s="246"/>
      <c r="H232" s="247" t="s">
        <v>19</v>
      </c>
      <c r="I232" s="249"/>
      <c r="J232" s="246"/>
      <c r="K232" s="246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131</v>
      </c>
      <c r="AU232" s="254" t="s">
        <v>79</v>
      </c>
      <c r="AV232" s="14" t="s">
        <v>77</v>
      </c>
      <c r="AW232" s="14" t="s">
        <v>31</v>
      </c>
      <c r="AX232" s="14" t="s">
        <v>69</v>
      </c>
      <c r="AY232" s="254" t="s">
        <v>119</v>
      </c>
    </row>
    <row r="233" s="13" customFormat="1">
      <c r="A233" s="13"/>
      <c r="B233" s="225"/>
      <c r="C233" s="226"/>
      <c r="D233" s="219" t="s">
        <v>131</v>
      </c>
      <c r="E233" s="227" t="s">
        <v>19</v>
      </c>
      <c r="F233" s="228" t="s">
        <v>317</v>
      </c>
      <c r="G233" s="226"/>
      <c r="H233" s="229">
        <v>31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131</v>
      </c>
      <c r="AU233" s="235" t="s">
        <v>79</v>
      </c>
      <c r="AV233" s="13" t="s">
        <v>79</v>
      </c>
      <c r="AW233" s="13" t="s">
        <v>31</v>
      </c>
      <c r="AX233" s="13" t="s">
        <v>69</v>
      </c>
      <c r="AY233" s="235" t="s">
        <v>119</v>
      </c>
    </row>
    <row r="234" s="14" customFormat="1">
      <c r="A234" s="14"/>
      <c r="B234" s="245"/>
      <c r="C234" s="246"/>
      <c r="D234" s="219" t="s">
        <v>131</v>
      </c>
      <c r="E234" s="247" t="s">
        <v>19</v>
      </c>
      <c r="F234" s="248" t="s">
        <v>332</v>
      </c>
      <c r="G234" s="246"/>
      <c r="H234" s="247" t="s">
        <v>19</v>
      </c>
      <c r="I234" s="249"/>
      <c r="J234" s="246"/>
      <c r="K234" s="246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131</v>
      </c>
      <c r="AU234" s="254" t="s">
        <v>79</v>
      </c>
      <c r="AV234" s="14" t="s">
        <v>77</v>
      </c>
      <c r="AW234" s="14" t="s">
        <v>31</v>
      </c>
      <c r="AX234" s="14" t="s">
        <v>69</v>
      </c>
      <c r="AY234" s="254" t="s">
        <v>119</v>
      </c>
    </row>
    <row r="235" s="13" customFormat="1">
      <c r="A235" s="13"/>
      <c r="B235" s="225"/>
      <c r="C235" s="226"/>
      <c r="D235" s="219" t="s">
        <v>131</v>
      </c>
      <c r="E235" s="227" t="s">
        <v>19</v>
      </c>
      <c r="F235" s="228" t="s">
        <v>146</v>
      </c>
      <c r="G235" s="226"/>
      <c r="H235" s="229">
        <v>50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131</v>
      </c>
      <c r="AU235" s="235" t="s">
        <v>79</v>
      </c>
      <c r="AV235" s="13" t="s">
        <v>79</v>
      </c>
      <c r="AW235" s="13" t="s">
        <v>31</v>
      </c>
      <c r="AX235" s="13" t="s">
        <v>69</v>
      </c>
      <c r="AY235" s="235" t="s">
        <v>119</v>
      </c>
    </row>
    <row r="236" s="14" customFormat="1">
      <c r="A236" s="14"/>
      <c r="B236" s="245"/>
      <c r="C236" s="246"/>
      <c r="D236" s="219" t="s">
        <v>131</v>
      </c>
      <c r="E236" s="247" t="s">
        <v>19</v>
      </c>
      <c r="F236" s="248" t="s">
        <v>333</v>
      </c>
      <c r="G236" s="246"/>
      <c r="H236" s="247" t="s">
        <v>19</v>
      </c>
      <c r="I236" s="249"/>
      <c r="J236" s="246"/>
      <c r="K236" s="246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131</v>
      </c>
      <c r="AU236" s="254" t="s">
        <v>79</v>
      </c>
      <c r="AV236" s="14" t="s">
        <v>77</v>
      </c>
      <c r="AW236" s="14" t="s">
        <v>31</v>
      </c>
      <c r="AX236" s="14" t="s">
        <v>69</v>
      </c>
      <c r="AY236" s="254" t="s">
        <v>119</v>
      </c>
    </row>
    <row r="237" s="13" customFormat="1">
      <c r="A237" s="13"/>
      <c r="B237" s="225"/>
      <c r="C237" s="226"/>
      <c r="D237" s="219" t="s">
        <v>131</v>
      </c>
      <c r="E237" s="227" t="s">
        <v>19</v>
      </c>
      <c r="F237" s="228" t="s">
        <v>334</v>
      </c>
      <c r="G237" s="226"/>
      <c r="H237" s="229">
        <v>180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131</v>
      </c>
      <c r="AU237" s="235" t="s">
        <v>79</v>
      </c>
      <c r="AV237" s="13" t="s">
        <v>79</v>
      </c>
      <c r="AW237" s="13" t="s">
        <v>31</v>
      </c>
      <c r="AX237" s="13" t="s">
        <v>69</v>
      </c>
      <c r="AY237" s="235" t="s">
        <v>119</v>
      </c>
    </row>
    <row r="238" s="15" customFormat="1">
      <c r="A238" s="15"/>
      <c r="B238" s="255"/>
      <c r="C238" s="256"/>
      <c r="D238" s="219" t="s">
        <v>131</v>
      </c>
      <c r="E238" s="257" t="s">
        <v>19</v>
      </c>
      <c r="F238" s="258" t="s">
        <v>147</v>
      </c>
      <c r="G238" s="256"/>
      <c r="H238" s="259">
        <v>261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5" t="s">
        <v>131</v>
      </c>
      <c r="AU238" s="265" t="s">
        <v>79</v>
      </c>
      <c r="AV238" s="15" t="s">
        <v>126</v>
      </c>
      <c r="AW238" s="15" t="s">
        <v>31</v>
      </c>
      <c r="AX238" s="15" t="s">
        <v>77</v>
      </c>
      <c r="AY238" s="265" t="s">
        <v>119</v>
      </c>
    </row>
    <row r="239" s="2" customFormat="1" ht="16.5" customHeight="1">
      <c r="A239" s="39"/>
      <c r="B239" s="40"/>
      <c r="C239" s="205" t="s">
        <v>335</v>
      </c>
      <c r="D239" s="205" t="s">
        <v>121</v>
      </c>
      <c r="E239" s="206" t="s">
        <v>336</v>
      </c>
      <c r="F239" s="207" t="s">
        <v>337</v>
      </c>
      <c r="G239" s="208" t="s">
        <v>156</v>
      </c>
      <c r="H239" s="209">
        <v>50</v>
      </c>
      <c r="I239" s="210"/>
      <c r="J239" s="211">
        <f>ROUND(I239*H239,2)</f>
        <v>0</v>
      </c>
      <c r="K239" s="207" t="s">
        <v>138</v>
      </c>
      <c r="L239" s="212"/>
      <c r="M239" s="213" t="s">
        <v>19</v>
      </c>
      <c r="N239" s="214" t="s">
        <v>40</v>
      </c>
      <c r="O239" s="85"/>
      <c r="P239" s="215">
        <f>O239*H239</f>
        <v>0</v>
      </c>
      <c r="Q239" s="215">
        <v>0.065000000000000002</v>
      </c>
      <c r="R239" s="215">
        <f>Q239*H239</f>
        <v>3.25</v>
      </c>
      <c r="S239" s="215">
        <v>0</v>
      </c>
      <c r="T239" s="21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7" t="s">
        <v>125</v>
      </c>
      <c r="AT239" s="217" t="s">
        <v>121</v>
      </c>
      <c r="AU239" s="217" t="s">
        <v>79</v>
      </c>
      <c r="AY239" s="18" t="s">
        <v>119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8" t="s">
        <v>77</v>
      </c>
      <c r="BK239" s="218">
        <f>ROUND(I239*H239,2)</f>
        <v>0</v>
      </c>
      <c r="BL239" s="18" t="s">
        <v>126</v>
      </c>
      <c r="BM239" s="217" t="s">
        <v>338</v>
      </c>
    </row>
    <row r="240" s="2" customFormat="1">
      <c r="A240" s="39"/>
      <c r="B240" s="40"/>
      <c r="C240" s="41"/>
      <c r="D240" s="219" t="s">
        <v>128</v>
      </c>
      <c r="E240" s="41"/>
      <c r="F240" s="220" t="s">
        <v>337</v>
      </c>
      <c r="G240" s="41"/>
      <c r="H240" s="41"/>
      <c r="I240" s="221"/>
      <c r="J240" s="41"/>
      <c r="K240" s="41"/>
      <c r="L240" s="45"/>
      <c r="M240" s="222"/>
      <c r="N240" s="223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128</v>
      </c>
      <c r="AU240" s="18" t="s">
        <v>79</v>
      </c>
    </row>
    <row r="241" s="14" customFormat="1">
      <c r="A241" s="14"/>
      <c r="B241" s="245"/>
      <c r="C241" s="246"/>
      <c r="D241" s="219" t="s">
        <v>131</v>
      </c>
      <c r="E241" s="247" t="s">
        <v>19</v>
      </c>
      <c r="F241" s="248" t="s">
        <v>339</v>
      </c>
      <c r="G241" s="246"/>
      <c r="H241" s="247" t="s">
        <v>19</v>
      </c>
      <c r="I241" s="249"/>
      <c r="J241" s="246"/>
      <c r="K241" s="246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131</v>
      </c>
      <c r="AU241" s="254" t="s">
        <v>79</v>
      </c>
      <c r="AV241" s="14" t="s">
        <v>77</v>
      </c>
      <c r="AW241" s="14" t="s">
        <v>31</v>
      </c>
      <c r="AX241" s="14" t="s">
        <v>69</v>
      </c>
      <c r="AY241" s="254" t="s">
        <v>119</v>
      </c>
    </row>
    <row r="242" s="13" customFormat="1">
      <c r="A242" s="13"/>
      <c r="B242" s="225"/>
      <c r="C242" s="226"/>
      <c r="D242" s="219" t="s">
        <v>131</v>
      </c>
      <c r="E242" s="227" t="s">
        <v>19</v>
      </c>
      <c r="F242" s="228" t="s">
        <v>146</v>
      </c>
      <c r="G242" s="226"/>
      <c r="H242" s="229">
        <v>50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131</v>
      </c>
      <c r="AU242" s="235" t="s">
        <v>79</v>
      </c>
      <c r="AV242" s="13" t="s">
        <v>79</v>
      </c>
      <c r="AW242" s="13" t="s">
        <v>31</v>
      </c>
      <c r="AX242" s="13" t="s">
        <v>77</v>
      </c>
      <c r="AY242" s="235" t="s">
        <v>119</v>
      </c>
    </row>
    <row r="243" s="2" customFormat="1" ht="21.75" customHeight="1">
      <c r="A243" s="39"/>
      <c r="B243" s="40"/>
      <c r="C243" s="236" t="s">
        <v>340</v>
      </c>
      <c r="D243" s="236" t="s">
        <v>134</v>
      </c>
      <c r="E243" s="237" t="s">
        <v>341</v>
      </c>
      <c r="F243" s="238" t="s">
        <v>342</v>
      </c>
      <c r="G243" s="239" t="s">
        <v>156</v>
      </c>
      <c r="H243" s="240">
        <v>34</v>
      </c>
      <c r="I243" s="241"/>
      <c r="J243" s="242">
        <f>ROUND(I243*H243,2)</f>
        <v>0</v>
      </c>
      <c r="K243" s="238" t="s">
        <v>138</v>
      </c>
      <c r="L243" s="45"/>
      <c r="M243" s="243" t="s">
        <v>19</v>
      </c>
      <c r="N243" s="244" t="s">
        <v>40</v>
      </c>
      <c r="O243" s="85"/>
      <c r="P243" s="215">
        <f>O243*H243</f>
        <v>0</v>
      </c>
      <c r="Q243" s="215">
        <v>0.00060999999999999997</v>
      </c>
      <c r="R243" s="215">
        <f>Q243*H243</f>
        <v>0.020739999999999998</v>
      </c>
      <c r="S243" s="215">
        <v>0</v>
      </c>
      <c r="T243" s="21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7" t="s">
        <v>126</v>
      </c>
      <c r="AT243" s="217" t="s">
        <v>134</v>
      </c>
      <c r="AU243" s="217" t="s">
        <v>79</v>
      </c>
      <c r="AY243" s="18" t="s">
        <v>119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8" t="s">
        <v>77</v>
      </c>
      <c r="BK243" s="218">
        <f>ROUND(I243*H243,2)</f>
        <v>0</v>
      </c>
      <c r="BL243" s="18" t="s">
        <v>126</v>
      </c>
      <c r="BM243" s="217" t="s">
        <v>343</v>
      </c>
    </row>
    <row r="244" s="2" customFormat="1">
      <c r="A244" s="39"/>
      <c r="B244" s="40"/>
      <c r="C244" s="41"/>
      <c r="D244" s="219" t="s">
        <v>128</v>
      </c>
      <c r="E244" s="41"/>
      <c r="F244" s="220" t="s">
        <v>344</v>
      </c>
      <c r="G244" s="41"/>
      <c r="H244" s="41"/>
      <c r="I244" s="221"/>
      <c r="J244" s="41"/>
      <c r="K244" s="41"/>
      <c r="L244" s="45"/>
      <c r="M244" s="222"/>
      <c r="N244" s="223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128</v>
      </c>
      <c r="AU244" s="18" t="s">
        <v>79</v>
      </c>
    </row>
    <row r="245" s="13" customFormat="1">
      <c r="A245" s="13"/>
      <c r="B245" s="225"/>
      <c r="C245" s="226"/>
      <c r="D245" s="219" t="s">
        <v>131</v>
      </c>
      <c r="E245" s="227" t="s">
        <v>19</v>
      </c>
      <c r="F245" s="228" t="s">
        <v>345</v>
      </c>
      <c r="G245" s="226"/>
      <c r="H245" s="229">
        <v>34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131</v>
      </c>
      <c r="AU245" s="235" t="s">
        <v>79</v>
      </c>
      <c r="AV245" s="13" t="s">
        <v>79</v>
      </c>
      <c r="AW245" s="13" t="s">
        <v>31</v>
      </c>
      <c r="AX245" s="13" t="s">
        <v>77</v>
      </c>
      <c r="AY245" s="235" t="s">
        <v>119</v>
      </c>
    </row>
    <row r="246" s="12" customFormat="1" ht="22.8" customHeight="1">
      <c r="A246" s="12"/>
      <c r="B246" s="189"/>
      <c r="C246" s="190"/>
      <c r="D246" s="191" t="s">
        <v>68</v>
      </c>
      <c r="E246" s="203" t="s">
        <v>346</v>
      </c>
      <c r="F246" s="203" t="s">
        <v>347</v>
      </c>
      <c r="G246" s="190"/>
      <c r="H246" s="190"/>
      <c r="I246" s="193"/>
      <c r="J246" s="204">
        <f>BK246</f>
        <v>0</v>
      </c>
      <c r="K246" s="190"/>
      <c r="L246" s="195"/>
      <c r="M246" s="196"/>
      <c r="N246" s="197"/>
      <c r="O246" s="197"/>
      <c r="P246" s="198">
        <f>SUM(P247:P271)</f>
        <v>0</v>
      </c>
      <c r="Q246" s="197"/>
      <c r="R246" s="198">
        <f>SUM(R247:R271)</f>
        <v>0</v>
      </c>
      <c r="S246" s="197"/>
      <c r="T246" s="199">
        <f>SUM(T247:T271)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0" t="s">
        <v>77</v>
      </c>
      <c r="AT246" s="201" t="s">
        <v>68</v>
      </c>
      <c r="AU246" s="201" t="s">
        <v>77</v>
      </c>
      <c r="AY246" s="200" t="s">
        <v>119</v>
      </c>
      <c r="BK246" s="202">
        <f>SUM(BK247:BK271)</f>
        <v>0</v>
      </c>
    </row>
    <row r="247" s="2" customFormat="1" ht="16.5" customHeight="1">
      <c r="A247" s="39"/>
      <c r="B247" s="40"/>
      <c r="C247" s="236" t="s">
        <v>348</v>
      </c>
      <c r="D247" s="236" t="s">
        <v>134</v>
      </c>
      <c r="E247" s="237" t="s">
        <v>349</v>
      </c>
      <c r="F247" s="238" t="s">
        <v>350</v>
      </c>
      <c r="G247" s="239" t="s">
        <v>204</v>
      </c>
      <c r="H247" s="240">
        <v>601.24000000000001</v>
      </c>
      <c r="I247" s="241"/>
      <c r="J247" s="242">
        <f>ROUND(I247*H247,2)</f>
        <v>0</v>
      </c>
      <c r="K247" s="238" t="s">
        <v>138</v>
      </c>
      <c r="L247" s="45"/>
      <c r="M247" s="243" t="s">
        <v>19</v>
      </c>
      <c r="N247" s="244" t="s">
        <v>40</v>
      </c>
      <c r="O247" s="85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7" t="s">
        <v>126</v>
      </c>
      <c r="AT247" s="217" t="s">
        <v>134</v>
      </c>
      <c r="AU247" s="217" t="s">
        <v>79</v>
      </c>
      <c r="AY247" s="18" t="s">
        <v>119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8" t="s">
        <v>77</v>
      </c>
      <c r="BK247" s="218">
        <f>ROUND(I247*H247,2)</f>
        <v>0</v>
      </c>
      <c r="BL247" s="18" t="s">
        <v>126</v>
      </c>
      <c r="BM247" s="217" t="s">
        <v>351</v>
      </c>
    </row>
    <row r="248" s="2" customFormat="1">
      <c r="A248" s="39"/>
      <c r="B248" s="40"/>
      <c r="C248" s="41"/>
      <c r="D248" s="219" t="s">
        <v>128</v>
      </c>
      <c r="E248" s="41"/>
      <c r="F248" s="220" t="s">
        <v>352</v>
      </c>
      <c r="G248" s="41"/>
      <c r="H248" s="41"/>
      <c r="I248" s="221"/>
      <c r="J248" s="41"/>
      <c r="K248" s="41"/>
      <c r="L248" s="45"/>
      <c r="M248" s="222"/>
      <c r="N248" s="223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128</v>
      </c>
      <c r="AU248" s="18" t="s">
        <v>79</v>
      </c>
    </row>
    <row r="249" s="14" customFormat="1">
      <c r="A249" s="14"/>
      <c r="B249" s="245"/>
      <c r="C249" s="246"/>
      <c r="D249" s="219" t="s">
        <v>131</v>
      </c>
      <c r="E249" s="247" t="s">
        <v>19</v>
      </c>
      <c r="F249" s="248" t="s">
        <v>353</v>
      </c>
      <c r="G249" s="246"/>
      <c r="H249" s="247" t="s">
        <v>19</v>
      </c>
      <c r="I249" s="249"/>
      <c r="J249" s="246"/>
      <c r="K249" s="246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131</v>
      </c>
      <c r="AU249" s="254" t="s">
        <v>79</v>
      </c>
      <c r="AV249" s="14" t="s">
        <v>77</v>
      </c>
      <c r="AW249" s="14" t="s">
        <v>31</v>
      </c>
      <c r="AX249" s="14" t="s">
        <v>69</v>
      </c>
      <c r="AY249" s="254" t="s">
        <v>119</v>
      </c>
    </row>
    <row r="250" s="13" customFormat="1">
      <c r="A250" s="13"/>
      <c r="B250" s="225"/>
      <c r="C250" s="226"/>
      <c r="D250" s="219" t="s">
        <v>131</v>
      </c>
      <c r="E250" s="227" t="s">
        <v>19</v>
      </c>
      <c r="F250" s="228" t="s">
        <v>354</v>
      </c>
      <c r="G250" s="226"/>
      <c r="H250" s="229">
        <v>0.23999999999999999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131</v>
      </c>
      <c r="AU250" s="235" t="s">
        <v>79</v>
      </c>
      <c r="AV250" s="13" t="s">
        <v>79</v>
      </c>
      <c r="AW250" s="13" t="s">
        <v>31</v>
      </c>
      <c r="AX250" s="13" t="s">
        <v>69</v>
      </c>
      <c r="AY250" s="235" t="s">
        <v>119</v>
      </c>
    </row>
    <row r="251" s="14" customFormat="1">
      <c r="A251" s="14"/>
      <c r="B251" s="245"/>
      <c r="C251" s="246"/>
      <c r="D251" s="219" t="s">
        <v>131</v>
      </c>
      <c r="E251" s="247" t="s">
        <v>19</v>
      </c>
      <c r="F251" s="248" t="s">
        <v>355</v>
      </c>
      <c r="G251" s="246"/>
      <c r="H251" s="247" t="s">
        <v>19</v>
      </c>
      <c r="I251" s="249"/>
      <c r="J251" s="246"/>
      <c r="K251" s="246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131</v>
      </c>
      <c r="AU251" s="254" t="s">
        <v>79</v>
      </c>
      <c r="AV251" s="14" t="s">
        <v>77</v>
      </c>
      <c r="AW251" s="14" t="s">
        <v>31</v>
      </c>
      <c r="AX251" s="14" t="s">
        <v>69</v>
      </c>
      <c r="AY251" s="254" t="s">
        <v>119</v>
      </c>
    </row>
    <row r="252" s="13" customFormat="1">
      <c r="A252" s="13"/>
      <c r="B252" s="225"/>
      <c r="C252" s="226"/>
      <c r="D252" s="219" t="s">
        <v>131</v>
      </c>
      <c r="E252" s="227" t="s">
        <v>19</v>
      </c>
      <c r="F252" s="228" t="s">
        <v>356</v>
      </c>
      <c r="G252" s="226"/>
      <c r="H252" s="229">
        <v>601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131</v>
      </c>
      <c r="AU252" s="235" t="s">
        <v>79</v>
      </c>
      <c r="AV252" s="13" t="s">
        <v>79</v>
      </c>
      <c r="AW252" s="13" t="s">
        <v>31</v>
      </c>
      <c r="AX252" s="13" t="s">
        <v>69</v>
      </c>
      <c r="AY252" s="235" t="s">
        <v>119</v>
      </c>
    </row>
    <row r="253" s="15" customFormat="1">
      <c r="A253" s="15"/>
      <c r="B253" s="255"/>
      <c r="C253" s="256"/>
      <c r="D253" s="219" t="s">
        <v>131</v>
      </c>
      <c r="E253" s="257" t="s">
        <v>19</v>
      </c>
      <c r="F253" s="258" t="s">
        <v>147</v>
      </c>
      <c r="G253" s="256"/>
      <c r="H253" s="259">
        <v>601.24000000000001</v>
      </c>
      <c r="I253" s="260"/>
      <c r="J253" s="256"/>
      <c r="K253" s="256"/>
      <c r="L253" s="261"/>
      <c r="M253" s="262"/>
      <c r="N253" s="263"/>
      <c r="O253" s="263"/>
      <c r="P253" s="263"/>
      <c r="Q253" s="263"/>
      <c r="R253" s="263"/>
      <c r="S253" s="263"/>
      <c r="T253" s="26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5" t="s">
        <v>131</v>
      </c>
      <c r="AU253" s="265" t="s">
        <v>79</v>
      </c>
      <c r="AV253" s="15" t="s">
        <v>126</v>
      </c>
      <c r="AW253" s="15" t="s">
        <v>31</v>
      </c>
      <c r="AX253" s="15" t="s">
        <v>77</v>
      </c>
      <c r="AY253" s="265" t="s">
        <v>119</v>
      </c>
    </row>
    <row r="254" s="2" customFormat="1" ht="16.5" customHeight="1">
      <c r="A254" s="39"/>
      <c r="B254" s="40"/>
      <c r="C254" s="236" t="s">
        <v>357</v>
      </c>
      <c r="D254" s="236" t="s">
        <v>134</v>
      </c>
      <c r="E254" s="237" t="s">
        <v>358</v>
      </c>
      <c r="F254" s="238" t="s">
        <v>359</v>
      </c>
      <c r="G254" s="239" t="s">
        <v>204</v>
      </c>
      <c r="H254" s="240">
        <v>11423.56</v>
      </c>
      <c r="I254" s="241"/>
      <c r="J254" s="242">
        <f>ROUND(I254*H254,2)</f>
        <v>0</v>
      </c>
      <c r="K254" s="238" t="s">
        <v>138</v>
      </c>
      <c r="L254" s="45"/>
      <c r="M254" s="243" t="s">
        <v>19</v>
      </c>
      <c r="N254" s="244" t="s">
        <v>40</v>
      </c>
      <c r="O254" s="85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7" t="s">
        <v>126</v>
      </c>
      <c r="AT254" s="217" t="s">
        <v>134</v>
      </c>
      <c r="AU254" s="217" t="s">
        <v>79</v>
      </c>
      <c r="AY254" s="18" t="s">
        <v>119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77</v>
      </c>
      <c r="BK254" s="218">
        <f>ROUND(I254*H254,2)</f>
        <v>0</v>
      </c>
      <c r="BL254" s="18" t="s">
        <v>126</v>
      </c>
      <c r="BM254" s="217" t="s">
        <v>360</v>
      </c>
    </row>
    <row r="255" s="2" customFormat="1">
      <c r="A255" s="39"/>
      <c r="B255" s="40"/>
      <c r="C255" s="41"/>
      <c r="D255" s="219" t="s">
        <v>128</v>
      </c>
      <c r="E255" s="41"/>
      <c r="F255" s="220" t="s">
        <v>361</v>
      </c>
      <c r="G255" s="41"/>
      <c r="H255" s="41"/>
      <c r="I255" s="221"/>
      <c r="J255" s="41"/>
      <c r="K255" s="41"/>
      <c r="L255" s="45"/>
      <c r="M255" s="222"/>
      <c r="N255" s="223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128</v>
      </c>
      <c r="AU255" s="18" t="s">
        <v>79</v>
      </c>
    </row>
    <row r="256" s="2" customFormat="1">
      <c r="A256" s="39"/>
      <c r="B256" s="40"/>
      <c r="C256" s="41"/>
      <c r="D256" s="219" t="s">
        <v>129</v>
      </c>
      <c r="E256" s="41"/>
      <c r="F256" s="224" t="s">
        <v>362</v>
      </c>
      <c r="G256" s="41"/>
      <c r="H256" s="41"/>
      <c r="I256" s="221"/>
      <c r="J256" s="41"/>
      <c r="K256" s="41"/>
      <c r="L256" s="45"/>
      <c r="M256" s="222"/>
      <c r="N256" s="223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129</v>
      </c>
      <c r="AU256" s="18" t="s">
        <v>79</v>
      </c>
    </row>
    <row r="257" s="14" customFormat="1">
      <c r="A257" s="14"/>
      <c r="B257" s="245"/>
      <c r="C257" s="246"/>
      <c r="D257" s="219" t="s">
        <v>131</v>
      </c>
      <c r="E257" s="247" t="s">
        <v>19</v>
      </c>
      <c r="F257" s="248" t="s">
        <v>353</v>
      </c>
      <c r="G257" s="246"/>
      <c r="H257" s="247" t="s">
        <v>19</v>
      </c>
      <c r="I257" s="249"/>
      <c r="J257" s="246"/>
      <c r="K257" s="246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131</v>
      </c>
      <c r="AU257" s="254" t="s">
        <v>79</v>
      </c>
      <c r="AV257" s="14" t="s">
        <v>77</v>
      </c>
      <c r="AW257" s="14" t="s">
        <v>31</v>
      </c>
      <c r="AX257" s="14" t="s">
        <v>69</v>
      </c>
      <c r="AY257" s="254" t="s">
        <v>119</v>
      </c>
    </row>
    <row r="258" s="13" customFormat="1">
      <c r="A258" s="13"/>
      <c r="B258" s="225"/>
      <c r="C258" s="226"/>
      <c r="D258" s="219" t="s">
        <v>131</v>
      </c>
      <c r="E258" s="227" t="s">
        <v>19</v>
      </c>
      <c r="F258" s="228" t="s">
        <v>354</v>
      </c>
      <c r="G258" s="226"/>
      <c r="H258" s="229">
        <v>0.23999999999999999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131</v>
      </c>
      <c r="AU258" s="235" t="s">
        <v>79</v>
      </c>
      <c r="AV258" s="13" t="s">
        <v>79</v>
      </c>
      <c r="AW258" s="13" t="s">
        <v>31</v>
      </c>
      <c r="AX258" s="13" t="s">
        <v>69</v>
      </c>
      <c r="AY258" s="235" t="s">
        <v>119</v>
      </c>
    </row>
    <row r="259" s="14" customFormat="1">
      <c r="A259" s="14"/>
      <c r="B259" s="245"/>
      <c r="C259" s="246"/>
      <c r="D259" s="219" t="s">
        <v>131</v>
      </c>
      <c r="E259" s="247" t="s">
        <v>19</v>
      </c>
      <c r="F259" s="248" t="s">
        <v>355</v>
      </c>
      <c r="G259" s="246"/>
      <c r="H259" s="247" t="s">
        <v>19</v>
      </c>
      <c r="I259" s="249"/>
      <c r="J259" s="246"/>
      <c r="K259" s="246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131</v>
      </c>
      <c r="AU259" s="254" t="s">
        <v>79</v>
      </c>
      <c r="AV259" s="14" t="s">
        <v>77</v>
      </c>
      <c r="AW259" s="14" t="s">
        <v>31</v>
      </c>
      <c r="AX259" s="14" t="s">
        <v>69</v>
      </c>
      <c r="AY259" s="254" t="s">
        <v>119</v>
      </c>
    </row>
    <row r="260" s="13" customFormat="1">
      <c r="A260" s="13"/>
      <c r="B260" s="225"/>
      <c r="C260" s="226"/>
      <c r="D260" s="219" t="s">
        <v>131</v>
      </c>
      <c r="E260" s="227" t="s">
        <v>19</v>
      </c>
      <c r="F260" s="228" t="s">
        <v>356</v>
      </c>
      <c r="G260" s="226"/>
      <c r="H260" s="229">
        <v>601</v>
      </c>
      <c r="I260" s="230"/>
      <c r="J260" s="226"/>
      <c r="K260" s="226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131</v>
      </c>
      <c r="AU260" s="235" t="s">
        <v>79</v>
      </c>
      <c r="AV260" s="13" t="s">
        <v>79</v>
      </c>
      <c r="AW260" s="13" t="s">
        <v>31</v>
      </c>
      <c r="AX260" s="13" t="s">
        <v>69</v>
      </c>
      <c r="AY260" s="235" t="s">
        <v>119</v>
      </c>
    </row>
    <row r="261" s="15" customFormat="1">
      <c r="A261" s="15"/>
      <c r="B261" s="255"/>
      <c r="C261" s="256"/>
      <c r="D261" s="219" t="s">
        <v>131</v>
      </c>
      <c r="E261" s="257" t="s">
        <v>19</v>
      </c>
      <c r="F261" s="258" t="s">
        <v>147</v>
      </c>
      <c r="G261" s="256"/>
      <c r="H261" s="259">
        <v>601.24000000000001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5" t="s">
        <v>131</v>
      </c>
      <c r="AU261" s="265" t="s">
        <v>79</v>
      </c>
      <c r="AV261" s="15" t="s">
        <v>126</v>
      </c>
      <c r="AW261" s="15" t="s">
        <v>31</v>
      </c>
      <c r="AX261" s="15" t="s">
        <v>77</v>
      </c>
      <c r="AY261" s="265" t="s">
        <v>119</v>
      </c>
    </row>
    <row r="262" s="13" customFormat="1">
      <c r="A262" s="13"/>
      <c r="B262" s="225"/>
      <c r="C262" s="226"/>
      <c r="D262" s="219" t="s">
        <v>131</v>
      </c>
      <c r="E262" s="226"/>
      <c r="F262" s="228" t="s">
        <v>363</v>
      </c>
      <c r="G262" s="226"/>
      <c r="H262" s="229">
        <v>11423.56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131</v>
      </c>
      <c r="AU262" s="235" t="s">
        <v>79</v>
      </c>
      <c r="AV262" s="13" t="s">
        <v>79</v>
      </c>
      <c r="AW262" s="13" t="s">
        <v>4</v>
      </c>
      <c r="AX262" s="13" t="s">
        <v>77</v>
      </c>
      <c r="AY262" s="235" t="s">
        <v>119</v>
      </c>
    </row>
    <row r="263" s="2" customFormat="1" ht="21.75" customHeight="1">
      <c r="A263" s="39"/>
      <c r="B263" s="40"/>
      <c r="C263" s="236" t="s">
        <v>364</v>
      </c>
      <c r="D263" s="236" t="s">
        <v>134</v>
      </c>
      <c r="E263" s="237" t="s">
        <v>365</v>
      </c>
      <c r="F263" s="238" t="s">
        <v>366</v>
      </c>
      <c r="G263" s="239" t="s">
        <v>204</v>
      </c>
      <c r="H263" s="240">
        <v>0.23999999999999999</v>
      </c>
      <c r="I263" s="241"/>
      <c r="J263" s="242">
        <f>ROUND(I263*H263,2)</f>
        <v>0</v>
      </c>
      <c r="K263" s="238" t="s">
        <v>138</v>
      </c>
      <c r="L263" s="45"/>
      <c r="M263" s="243" t="s">
        <v>19</v>
      </c>
      <c r="N263" s="244" t="s">
        <v>40</v>
      </c>
      <c r="O263" s="85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7" t="s">
        <v>126</v>
      </c>
      <c r="AT263" s="217" t="s">
        <v>134</v>
      </c>
      <c r="AU263" s="217" t="s">
        <v>79</v>
      </c>
      <c r="AY263" s="18" t="s">
        <v>119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77</v>
      </c>
      <c r="BK263" s="218">
        <f>ROUND(I263*H263,2)</f>
        <v>0</v>
      </c>
      <c r="BL263" s="18" t="s">
        <v>126</v>
      </c>
      <c r="BM263" s="217" t="s">
        <v>367</v>
      </c>
    </row>
    <row r="264" s="2" customFormat="1">
      <c r="A264" s="39"/>
      <c r="B264" s="40"/>
      <c r="C264" s="41"/>
      <c r="D264" s="219" t="s">
        <v>128</v>
      </c>
      <c r="E264" s="41"/>
      <c r="F264" s="220" t="s">
        <v>368</v>
      </c>
      <c r="G264" s="41"/>
      <c r="H264" s="41"/>
      <c r="I264" s="221"/>
      <c r="J264" s="41"/>
      <c r="K264" s="41"/>
      <c r="L264" s="45"/>
      <c r="M264" s="222"/>
      <c r="N264" s="223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128</v>
      </c>
      <c r="AU264" s="18" t="s">
        <v>79</v>
      </c>
    </row>
    <row r="265" s="2" customFormat="1" ht="16.5" customHeight="1">
      <c r="A265" s="39"/>
      <c r="B265" s="40"/>
      <c r="C265" s="236" t="s">
        <v>369</v>
      </c>
      <c r="D265" s="236" t="s">
        <v>134</v>
      </c>
      <c r="E265" s="237" t="s">
        <v>370</v>
      </c>
      <c r="F265" s="238" t="s">
        <v>371</v>
      </c>
      <c r="G265" s="239" t="s">
        <v>204</v>
      </c>
      <c r="H265" s="240">
        <v>601</v>
      </c>
      <c r="I265" s="241"/>
      <c r="J265" s="242">
        <f>ROUND(I265*H265,2)</f>
        <v>0</v>
      </c>
      <c r="K265" s="238" t="s">
        <v>138</v>
      </c>
      <c r="L265" s="45"/>
      <c r="M265" s="243" t="s">
        <v>19</v>
      </c>
      <c r="N265" s="244" t="s">
        <v>40</v>
      </c>
      <c r="O265" s="85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7" t="s">
        <v>126</v>
      </c>
      <c r="AT265" s="217" t="s">
        <v>134</v>
      </c>
      <c r="AU265" s="217" t="s">
        <v>79</v>
      </c>
      <c r="AY265" s="18" t="s">
        <v>119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8" t="s">
        <v>77</v>
      </c>
      <c r="BK265" s="218">
        <f>ROUND(I265*H265,2)</f>
        <v>0</v>
      </c>
      <c r="BL265" s="18" t="s">
        <v>126</v>
      </c>
      <c r="BM265" s="217" t="s">
        <v>372</v>
      </c>
    </row>
    <row r="266" s="2" customFormat="1">
      <c r="A266" s="39"/>
      <c r="B266" s="40"/>
      <c r="C266" s="41"/>
      <c r="D266" s="219" t="s">
        <v>128</v>
      </c>
      <c r="E266" s="41"/>
      <c r="F266" s="220" t="s">
        <v>373</v>
      </c>
      <c r="G266" s="41"/>
      <c r="H266" s="41"/>
      <c r="I266" s="221"/>
      <c r="J266" s="41"/>
      <c r="K266" s="41"/>
      <c r="L266" s="45"/>
      <c r="M266" s="222"/>
      <c r="N266" s="223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128</v>
      </c>
      <c r="AU266" s="18" t="s">
        <v>79</v>
      </c>
    </row>
    <row r="267" s="13" customFormat="1">
      <c r="A267" s="13"/>
      <c r="B267" s="225"/>
      <c r="C267" s="226"/>
      <c r="D267" s="219" t="s">
        <v>131</v>
      </c>
      <c r="E267" s="227" t="s">
        <v>19</v>
      </c>
      <c r="F267" s="228" t="s">
        <v>356</v>
      </c>
      <c r="G267" s="226"/>
      <c r="H267" s="229">
        <v>601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131</v>
      </c>
      <c r="AU267" s="235" t="s">
        <v>79</v>
      </c>
      <c r="AV267" s="13" t="s">
        <v>79</v>
      </c>
      <c r="AW267" s="13" t="s">
        <v>31</v>
      </c>
      <c r="AX267" s="13" t="s">
        <v>77</v>
      </c>
      <c r="AY267" s="235" t="s">
        <v>119</v>
      </c>
    </row>
    <row r="268" s="2" customFormat="1" ht="16.5" customHeight="1">
      <c r="A268" s="39"/>
      <c r="B268" s="40"/>
      <c r="C268" s="236" t="s">
        <v>374</v>
      </c>
      <c r="D268" s="236" t="s">
        <v>134</v>
      </c>
      <c r="E268" s="237" t="s">
        <v>375</v>
      </c>
      <c r="F268" s="238" t="s">
        <v>376</v>
      </c>
      <c r="G268" s="239" t="s">
        <v>204</v>
      </c>
      <c r="H268" s="240">
        <v>1197.6300000000001</v>
      </c>
      <c r="I268" s="241"/>
      <c r="J268" s="242">
        <f>ROUND(I268*H268,2)</f>
        <v>0</v>
      </c>
      <c r="K268" s="238" t="s">
        <v>138</v>
      </c>
      <c r="L268" s="45"/>
      <c r="M268" s="243" t="s">
        <v>19</v>
      </c>
      <c r="N268" s="244" t="s">
        <v>40</v>
      </c>
      <c r="O268" s="85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7" t="s">
        <v>126</v>
      </c>
      <c r="AT268" s="217" t="s">
        <v>134</v>
      </c>
      <c r="AU268" s="217" t="s">
        <v>79</v>
      </c>
      <c r="AY268" s="18" t="s">
        <v>119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8" t="s">
        <v>77</v>
      </c>
      <c r="BK268" s="218">
        <f>ROUND(I268*H268,2)</f>
        <v>0</v>
      </c>
      <c r="BL268" s="18" t="s">
        <v>126</v>
      </c>
      <c r="BM268" s="217" t="s">
        <v>377</v>
      </c>
    </row>
    <row r="269" s="2" customFormat="1">
      <c r="A269" s="39"/>
      <c r="B269" s="40"/>
      <c r="C269" s="41"/>
      <c r="D269" s="219" t="s">
        <v>128</v>
      </c>
      <c r="E269" s="41"/>
      <c r="F269" s="220" t="s">
        <v>378</v>
      </c>
      <c r="G269" s="41"/>
      <c r="H269" s="41"/>
      <c r="I269" s="221"/>
      <c r="J269" s="41"/>
      <c r="K269" s="41"/>
      <c r="L269" s="45"/>
      <c r="M269" s="222"/>
      <c r="N269" s="223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128</v>
      </c>
      <c r="AU269" s="18" t="s">
        <v>79</v>
      </c>
    </row>
    <row r="270" s="13" customFormat="1">
      <c r="A270" s="13"/>
      <c r="B270" s="225"/>
      <c r="C270" s="226"/>
      <c r="D270" s="219" t="s">
        <v>131</v>
      </c>
      <c r="E270" s="227" t="s">
        <v>19</v>
      </c>
      <c r="F270" s="228" t="s">
        <v>177</v>
      </c>
      <c r="G270" s="226"/>
      <c r="H270" s="229">
        <v>665.35000000000002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131</v>
      </c>
      <c r="AU270" s="235" t="s">
        <v>79</v>
      </c>
      <c r="AV270" s="13" t="s">
        <v>79</v>
      </c>
      <c r="AW270" s="13" t="s">
        <v>31</v>
      </c>
      <c r="AX270" s="13" t="s">
        <v>77</v>
      </c>
      <c r="AY270" s="235" t="s">
        <v>119</v>
      </c>
    </row>
    <row r="271" s="13" customFormat="1">
      <c r="A271" s="13"/>
      <c r="B271" s="225"/>
      <c r="C271" s="226"/>
      <c r="D271" s="219" t="s">
        <v>131</v>
      </c>
      <c r="E271" s="226"/>
      <c r="F271" s="228" t="s">
        <v>379</v>
      </c>
      <c r="G271" s="226"/>
      <c r="H271" s="229">
        <v>1197.6300000000001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131</v>
      </c>
      <c r="AU271" s="235" t="s">
        <v>79</v>
      </c>
      <c r="AV271" s="13" t="s">
        <v>79</v>
      </c>
      <c r="AW271" s="13" t="s">
        <v>4</v>
      </c>
      <c r="AX271" s="13" t="s">
        <v>77</v>
      </c>
      <c r="AY271" s="235" t="s">
        <v>119</v>
      </c>
    </row>
    <row r="272" s="12" customFormat="1" ht="25.92" customHeight="1">
      <c r="A272" s="12"/>
      <c r="B272" s="189"/>
      <c r="C272" s="190"/>
      <c r="D272" s="191" t="s">
        <v>68</v>
      </c>
      <c r="E272" s="192" t="s">
        <v>380</v>
      </c>
      <c r="F272" s="192" t="s">
        <v>381</v>
      </c>
      <c r="G272" s="190"/>
      <c r="H272" s="190"/>
      <c r="I272" s="193"/>
      <c r="J272" s="194">
        <f>BK272</f>
        <v>0</v>
      </c>
      <c r="K272" s="190"/>
      <c r="L272" s="195"/>
      <c r="M272" s="196"/>
      <c r="N272" s="197"/>
      <c r="O272" s="197"/>
      <c r="P272" s="198">
        <f>P273+P280</f>
        <v>0</v>
      </c>
      <c r="Q272" s="197"/>
      <c r="R272" s="198">
        <f>R273+R280</f>
        <v>0</v>
      </c>
      <c r="S272" s="197"/>
      <c r="T272" s="199">
        <f>T273+T280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0" t="s">
        <v>161</v>
      </c>
      <c r="AT272" s="201" t="s">
        <v>68</v>
      </c>
      <c r="AU272" s="201" t="s">
        <v>69</v>
      </c>
      <c r="AY272" s="200" t="s">
        <v>119</v>
      </c>
      <c r="BK272" s="202">
        <f>BK273+BK280</f>
        <v>0</v>
      </c>
    </row>
    <row r="273" s="12" customFormat="1" ht="22.8" customHeight="1">
      <c r="A273" s="12"/>
      <c r="B273" s="189"/>
      <c r="C273" s="190"/>
      <c r="D273" s="191" t="s">
        <v>68</v>
      </c>
      <c r="E273" s="203" t="s">
        <v>382</v>
      </c>
      <c r="F273" s="203" t="s">
        <v>383</v>
      </c>
      <c r="G273" s="190"/>
      <c r="H273" s="190"/>
      <c r="I273" s="193"/>
      <c r="J273" s="204">
        <f>BK273</f>
        <v>0</v>
      </c>
      <c r="K273" s="190"/>
      <c r="L273" s="195"/>
      <c r="M273" s="196"/>
      <c r="N273" s="197"/>
      <c r="O273" s="197"/>
      <c r="P273" s="198">
        <f>SUM(P274:P279)</f>
        <v>0</v>
      </c>
      <c r="Q273" s="197"/>
      <c r="R273" s="198">
        <f>SUM(R274:R279)</f>
        <v>0</v>
      </c>
      <c r="S273" s="197"/>
      <c r="T273" s="199">
        <f>SUM(T274:T279)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0" t="s">
        <v>161</v>
      </c>
      <c r="AT273" s="201" t="s">
        <v>68</v>
      </c>
      <c r="AU273" s="201" t="s">
        <v>77</v>
      </c>
      <c r="AY273" s="200" t="s">
        <v>119</v>
      </c>
      <c r="BK273" s="202">
        <f>SUM(BK274:BK279)</f>
        <v>0</v>
      </c>
    </row>
    <row r="274" s="2" customFormat="1" ht="16.5" customHeight="1">
      <c r="A274" s="39"/>
      <c r="B274" s="40"/>
      <c r="C274" s="236" t="s">
        <v>384</v>
      </c>
      <c r="D274" s="236" t="s">
        <v>134</v>
      </c>
      <c r="E274" s="237" t="s">
        <v>385</v>
      </c>
      <c r="F274" s="238" t="s">
        <v>386</v>
      </c>
      <c r="G274" s="239" t="s">
        <v>387</v>
      </c>
      <c r="H274" s="240">
        <v>1</v>
      </c>
      <c r="I274" s="241"/>
      <c r="J274" s="242">
        <f>ROUND(I274*H274,2)</f>
        <v>0</v>
      </c>
      <c r="K274" s="238" t="s">
        <v>138</v>
      </c>
      <c r="L274" s="45"/>
      <c r="M274" s="243" t="s">
        <v>19</v>
      </c>
      <c r="N274" s="244" t="s">
        <v>40</v>
      </c>
      <c r="O274" s="85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7" t="s">
        <v>388</v>
      </c>
      <c r="AT274" s="217" t="s">
        <v>134</v>
      </c>
      <c r="AU274" s="217" t="s">
        <v>79</v>
      </c>
      <c r="AY274" s="18" t="s">
        <v>119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8" t="s">
        <v>77</v>
      </c>
      <c r="BK274" s="218">
        <f>ROUND(I274*H274,2)</f>
        <v>0</v>
      </c>
      <c r="BL274" s="18" t="s">
        <v>388</v>
      </c>
      <c r="BM274" s="217" t="s">
        <v>389</v>
      </c>
    </row>
    <row r="275" s="2" customFormat="1">
      <c r="A275" s="39"/>
      <c r="B275" s="40"/>
      <c r="C275" s="41"/>
      <c r="D275" s="219" t="s">
        <v>128</v>
      </c>
      <c r="E275" s="41"/>
      <c r="F275" s="220" t="s">
        <v>390</v>
      </c>
      <c r="G275" s="41"/>
      <c r="H275" s="41"/>
      <c r="I275" s="221"/>
      <c r="J275" s="41"/>
      <c r="K275" s="41"/>
      <c r="L275" s="45"/>
      <c r="M275" s="222"/>
      <c r="N275" s="223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128</v>
      </c>
      <c r="AU275" s="18" t="s">
        <v>79</v>
      </c>
    </row>
    <row r="276" s="2" customFormat="1" ht="16.5" customHeight="1">
      <c r="A276" s="39"/>
      <c r="B276" s="40"/>
      <c r="C276" s="236" t="s">
        <v>391</v>
      </c>
      <c r="D276" s="236" t="s">
        <v>134</v>
      </c>
      <c r="E276" s="237" t="s">
        <v>392</v>
      </c>
      <c r="F276" s="238" t="s">
        <v>393</v>
      </c>
      <c r="G276" s="239" t="s">
        <v>295</v>
      </c>
      <c r="H276" s="240">
        <v>1</v>
      </c>
      <c r="I276" s="241"/>
      <c r="J276" s="242">
        <f>ROUND(I276*H276,2)</f>
        <v>0</v>
      </c>
      <c r="K276" s="238" t="s">
        <v>138</v>
      </c>
      <c r="L276" s="45"/>
      <c r="M276" s="243" t="s">
        <v>19</v>
      </c>
      <c r="N276" s="244" t="s">
        <v>40</v>
      </c>
      <c r="O276" s="85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7" t="s">
        <v>388</v>
      </c>
      <c r="AT276" s="217" t="s">
        <v>134</v>
      </c>
      <c r="AU276" s="217" t="s">
        <v>79</v>
      </c>
      <c r="AY276" s="18" t="s">
        <v>119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8" t="s">
        <v>77</v>
      </c>
      <c r="BK276" s="218">
        <f>ROUND(I276*H276,2)</f>
        <v>0</v>
      </c>
      <c r="BL276" s="18" t="s">
        <v>388</v>
      </c>
      <c r="BM276" s="217" t="s">
        <v>394</v>
      </c>
    </row>
    <row r="277" s="2" customFormat="1">
      <c r="A277" s="39"/>
      <c r="B277" s="40"/>
      <c r="C277" s="41"/>
      <c r="D277" s="219" t="s">
        <v>128</v>
      </c>
      <c r="E277" s="41"/>
      <c r="F277" s="220" t="s">
        <v>395</v>
      </c>
      <c r="G277" s="41"/>
      <c r="H277" s="41"/>
      <c r="I277" s="221"/>
      <c r="J277" s="41"/>
      <c r="K277" s="41"/>
      <c r="L277" s="45"/>
      <c r="M277" s="222"/>
      <c r="N277" s="223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128</v>
      </c>
      <c r="AU277" s="18" t="s">
        <v>79</v>
      </c>
    </row>
    <row r="278" s="2" customFormat="1" ht="16.5" customHeight="1">
      <c r="A278" s="39"/>
      <c r="B278" s="40"/>
      <c r="C278" s="236" t="s">
        <v>396</v>
      </c>
      <c r="D278" s="236" t="s">
        <v>134</v>
      </c>
      <c r="E278" s="237" t="s">
        <v>397</v>
      </c>
      <c r="F278" s="238" t="s">
        <v>398</v>
      </c>
      <c r="G278" s="239" t="s">
        <v>295</v>
      </c>
      <c r="H278" s="240">
        <v>1</v>
      </c>
      <c r="I278" s="241"/>
      <c r="J278" s="242">
        <f>ROUND(I278*H278,2)</f>
        <v>0</v>
      </c>
      <c r="K278" s="238" t="s">
        <v>138</v>
      </c>
      <c r="L278" s="45"/>
      <c r="M278" s="243" t="s">
        <v>19</v>
      </c>
      <c r="N278" s="244" t="s">
        <v>40</v>
      </c>
      <c r="O278" s="85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7" t="s">
        <v>388</v>
      </c>
      <c r="AT278" s="217" t="s">
        <v>134</v>
      </c>
      <c r="AU278" s="217" t="s">
        <v>79</v>
      </c>
      <c r="AY278" s="18" t="s">
        <v>119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8" t="s">
        <v>77</v>
      </c>
      <c r="BK278" s="218">
        <f>ROUND(I278*H278,2)</f>
        <v>0</v>
      </c>
      <c r="BL278" s="18" t="s">
        <v>388</v>
      </c>
      <c r="BM278" s="217" t="s">
        <v>399</v>
      </c>
    </row>
    <row r="279" s="2" customFormat="1">
      <c r="A279" s="39"/>
      <c r="B279" s="40"/>
      <c r="C279" s="41"/>
      <c r="D279" s="219" t="s">
        <v>128</v>
      </c>
      <c r="E279" s="41"/>
      <c r="F279" s="220" t="s">
        <v>398</v>
      </c>
      <c r="G279" s="41"/>
      <c r="H279" s="41"/>
      <c r="I279" s="221"/>
      <c r="J279" s="41"/>
      <c r="K279" s="41"/>
      <c r="L279" s="45"/>
      <c r="M279" s="222"/>
      <c r="N279" s="223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128</v>
      </c>
      <c r="AU279" s="18" t="s">
        <v>79</v>
      </c>
    </row>
    <row r="280" s="12" customFormat="1" ht="22.8" customHeight="1">
      <c r="A280" s="12"/>
      <c r="B280" s="189"/>
      <c r="C280" s="190"/>
      <c r="D280" s="191" t="s">
        <v>68</v>
      </c>
      <c r="E280" s="203" t="s">
        <v>400</v>
      </c>
      <c r="F280" s="203" t="s">
        <v>401</v>
      </c>
      <c r="G280" s="190"/>
      <c r="H280" s="190"/>
      <c r="I280" s="193"/>
      <c r="J280" s="204">
        <f>BK280</f>
        <v>0</v>
      </c>
      <c r="K280" s="190"/>
      <c r="L280" s="195"/>
      <c r="M280" s="196"/>
      <c r="N280" s="197"/>
      <c r="O280" s="197"/>
      <c r="P280" s="198">
        <f>SUM(P281:P282)</f>
        <v>0</v>
      </c>
      <c r="Q280" s="197"/>
      <c r="R280" s="198">
        <f>SUM(R281:R282)</f>
        <v>0</v>
      </c>
      <c r="S280" s="197"/>
      <c r="T280" s="199">
        <f>SUM(T281:T282)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0" t="s">
        <v>161</v>
      </c>
      <c r="AT280" s="201" t="s">
        <v>68</v>
      </c>
      <c r="AU280" s="201" t="s">
        <v>77</v>
      </c>
      <c r="AY280" s="200" t="s">
        <v>119</v>
      </c>
      <c r="BK280" s="202">
        <f>SUM(BK281:BK282)</f>
        <v>0</v>
      </c>
    </row>
    <row r="281" s="2" customFormat="1" ht="16.5" customHeight="1">
      <c r="A281" s="39"/>
      <c r="B281" s="40"/>
      <c r="C281" s="236" t="s">
        <v>402</v>
      </c>
      <c r="D281" s="236" t="s">
        <v>134</v>
      </c>
      <c r="E281" s="237" t="s">
        <v>403</v>
      </c>
      <c r="F281" s="238" t="s">
        <v>404</v>
      </c>
      <c r="G281" s="239" t="s">
        <v>295</v>
      </c>
      <c r="H281" s="240">
        <v>1</v>
      </c>
      <c r="I281" s="241"/>
      <c r="J281" s="242">
        <f>ROUND(I281*H281,2)</f>
        <v>0</v>
      </c>
      <c r="K281" s="238" t="s">
        <v>138</v>
      </c>
      <c r="L281" s="45"/>
      <c r="M281" s="243" t="s">
        <v>19</v>
      </c>
      <c r="N281" s="244" t="s">
        <v>40</v>
      </c>
      <c r="O281" s="85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7" t="s">
        <v>388</v>
      </c>
      <c r="AT281" s="217" t="s">
        <v>134</v>
      </c>
      <c r="AU281" s="217" t="s">
        <v>79</v>
      </c>
      <c r="AY281" s="18" t="s">
        <v>119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8" t="s">
        <v>77</v>
      </c>
      <c r="BK281" s="218">
        <f>ROUND(I281*H281,2)</f>
        <v>0</v>
      </c>
      <c r="BL281" s="18" t="s">
        <v>388</v>
      </c>
      <c r="BM281" s="217" t="s">
        <v>405</v>
      </c>
    </row>
    <row r="282" s="2" customFormat="1">
      <c r="A282" s="39"/>
      <c r="B282" s="40"/>
      <c r="C282" s="41"/>
      <c r="D282" s="219" t="s">
        <v>128</v>
      </c>
      <c r="E282" s="41"/>
      <c r="F282" s="220" t="s">
        <v>406</v>
      </c>
      <c r="G282" s="41"/>
      <c r="H282" s="41"/>
      <c r="I282" s="221"/>
      <c r="J282" s="41"/>
      <c r="K282" s="41"/>
      <c r="L282" s="45"/>
      <c r="M282" s="266"/>
      <c r="N282" s="267"/>
      <c r="O282" s="268"/>
      <c r="P282" s="268"/>
      <c r="Q282" s="268"/>
      <c r="R282" s="268"/>
      <c r="S282" s="268"/>
      <c r="T282" s="269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128</v>
      </c>
      <c r="AU282" s="18" t="s">
        <v>79</v>
      </c>
    </row>
    <row r="283" s="2" customFormat="1" ht="6.96" customHeight="1">
      <c r="A283" s="39"/>
      <c r="B283" s="60"/>
      <c r="C283" s="61"/>
      <c r="D283" s="61"/>
      <c r="E283" s="61"/>
      <c r="F283" s="61"/>
      <c r="G283" s="61"/>
      <c r="H283" s="61"/>
      <c r="I283" s="61"/>
      <c r="J283" s="61"/>
      <c r="K283" s="61"/>
      <c r="L283" s="45"/>
      <c r="M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</row>
  </sheetData>
  <sheetProtection sheet="1" autoFilter="0" formatColumns="0" formatRows="0" objects="1" scenarios="1" spinCount="100000" saltValue="e8hp90fmbpbkd/VlnCvuaZ9AqG7KAizdRnVIk9QYaiRZw+9RRugLyL5+Pa0ONCQxYrHjmQe/iVCqLmY6yX0Q/A==" hashValue="E81imbYFyosMt62PZ+cde84IE5/S4VoXCcqPrvIre8Ic+WrEbgUC8Sy6bbO1AgMYlBVdas+o9cQ7QhxAiX7jFg==" algorithmName="SHA-512" password="CC35"/>
  <autoFilter ref="C89:K28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86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DÝŠINA-ŠKOLNÍ ULICE - REKONSTRUKCE MK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407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ROUND((SUM(BE90:BE216)),  2)</f>
        <v>0</v>
      </c>
      <c r="G33" s="39"/>
      <c r="H33" s="39"/>
      <c r="I33" s="149">
        <v>0.20999999999999999</v>
      </c>
      <c r="J33" s="148">
        <f>ROUND(((SUM(BE90:BE216))*I33),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ROUND((SUM(BF90:BF216)),  2)</f>
        <v>0</v>
      </c>
      <c r="G34" s="39"/>
      <c r="H34" s="39"/>
      <c r="I34" s="149">
        <v>0.14999999999999999</v>
      </c>
      <c r="J34" s="148">
        <f>ROUND(((SUM(BF90:BF216))*I34),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ROUND((SUM(BG90:BG216)),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ROUND((SUM(BH90:BH216)),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ROUND((SUM(BI90:BI216)),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DÝŠINA-ŠKOLNÍ ULICE - REKONSTRUKCE MK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101.2 - 2.ETAPA - UZNATELNÉ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25. 11. 2020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90</v>
      </c>
      <c r="D57" s="163"/>
      <c r="E57" s="163"/>
      <c r="F57" s="163"/>
      <c r="G57" s="163"/>
      <c r="H57" s="163"/>
      <c r="I57" s="163"/>
      <c r="J57" s="164" t="s">
        <v>91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6"/>
      <c r="C60" s="167"/>
      <c r="D60" s="168" t="s">
        <v>93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94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95</v>
      </c>
      <c r="E62" s="175"/>
      <c r="F62" s="175"/>
      <c r="G62" s="175"/>
      <c r="H62" s="175"/>
      <c r="I62" s="175"/>
      <c r="J62" s="176">
        <f>J125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96</v>
      </c>
      <c r="E63" s="175"/>
      <c r="F63" s="175"/>
      <c r="G63" s="175"/>
      <c r="H63" s="175"/>
      <c r="I63" s="175"/>
      <c r="J63" s="176">
        <f>J133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97</v>
      </c>
      <c r="E64" s="175"/>
      <c r="F64" s="175"/>
      <c r="G64" s="175"/>
      <c r="H64" s="175"/>
      <c r="I64" s="175"/>
      <c r="J64" s="176">
        <f>J136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98</v>
      </c>
      <c r="E65" s="175"/>
      <c r="F65" s="175"/>
      <c r="G65" s="175"/>
      <c r="H65" s="175"/>
      <c r="I65" s="175"/>
      <c r="J65" s="176">
        <f>J167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99</v>
      </c>
      <c r="E66" s="175"/>
      <c r="F66" s="175"/>
      <c r="G66" s="175"/>
      <c r="H66" s="175"/>
      <c r="I66" s="175"/>
      <c r="J66" s="176">
        <f>J174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100</v>
      </c>
      <c r="E67" s="175"/>
      <c r="F67" s="175"/>
      <c r="G67" s="175"/>
      <c r="H67" s="175"/>
      <c r="I67" s="175"/>
      <c r="J67" s="176">
        <f>J187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101</v>
      </c>
      <c r="E68" s="169"/>
      <c r="F68" s="169"/>
      <c r="G68" s="169"/>
      <c r="H68" s="169"/>
      <c r="I68" s="169"/>
      <c r="J68" s="170">
        <f>J206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102</v>
      </c>
      <c r="E69" s="175"/>
      <c r="F69" s="175"/>
      <c r="G69" s="175"/>
      <c r="H69" s="175"/>
      <c r="I69" s="175"/>
      <c r="J69" s="176">
        <f>J207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103</v>
      </c>
      <c r="E70" s="175"/>
      <c r="F70" s="175"/>
      <c r="G70" s="175"/>
      <c r="H70" s="175"/>
      <c r="I70" s="175"/>
      <c r="J70" s="176">
        <f>J214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104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DÝŠINA-ŠKOLNÍ ULICE - REKONSTRUKCE MK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87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SO 101.2 - 2.ETAPA - UZNATELNÉ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33" t="s">
        <v>23</v>
      </c>
      <c r="J84" s="73" t="str">
        <f>IF(J12="","",J12)</f>
        <v>25. 11. 2020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 xml:space="preserve"> </v>
      </c>
      <c r="G86" s="41"/>
      <c r="H86" s="41"/>
      <c r="I86" s="33" t="s">
        <v>30</v>
      </c>
      <c r="J86" s="37" t="str">
        <f>E21</f>
        <v xml:space="preserve"> 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28</v>
      </c>
      <c r="D87" s="41"/>
      <c r="E87" s="41"/>
      <c r="F87" s="28" t="str">
        <f>IF(E18="","",E18)</f>
        <v>Vyplň údaj</v>
      </c>
      <c r="G87" s="41"/>
      <c r="H87" s="41"/>
      <c r="I87" s="33" t="s">
        <v>32</v>
      </c>
      <c r="J87" s="37" t="str">
        <f>E24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105</v>
      </c>
      <c r="D89" s="181" t="s">
        <v>54</v>
      </c>
      <c r="E89" s="181" t="s">
        <v>50</v>
      </c>
      <c r="F89" s="181" t="s">
        <v>51</v>
      </c>
      <c r="G89" s="181" t="s">
        <v>106</v>
      </c>
      <c r="H89" s="181" t="s">
        <v>107</v>
      </c>
      <c r="I89" s="181" t="s">
        <v>108</v>
      </c>
      <c r="J89" s="181" t="s">
        <v>91</v>
      </c>
      <c r="K89" s="182" t="s">
        <v>109</v>
      </c>
      <c r="L89" s="183"/>
      <c r="M89" s="93" t="s">
        <v>19</v>
      </c>
      <c r="N89" s="94" t="s">
        <v>39</v>
      </c>
      <c r="O89" s="94" t="s">
        <v>110</v>
      </c>
      <c r="P89" s="94" t="s">
        <v>111</v>
      </c>
      <c r="Q89" s="94" t="s">
        <v>112</v>
      </c>
      <c r="R89" s="94" t="s">
        <v>113</v>
      </c>
      <c r="S89" s="94" t="s">
        <v>114</v>
      </c>
      <c r="T89" s="95" t="s">
        <v>115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116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P91+P206</f>
        <v>0</v>
      </c>
      <c r="Q90" s="97"/>
      <c r="R90" s="186">
        <f>R91+R206</f>
        <v>31.321294000000002</v>
      </c>
      <c r="S90" s="97"/>
      <c r="T90" s="187">
        <f>T91+T206</f>
        <v>368.55699999999996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68</v>
      </c>
      <c r="AU90" s="18" t="s">
        <v>92</v>
      </c>
      <c r="BK90" s="188">
        <f>BK91+BK206</f>
        <v>0</v>
      </c>
    </row>
    <row r="91" s="12" customFormat="1" ht="25.92" customHeight="1">
      <c r="A91" s="12"/>
      <c r="B91" s="189"/>
      <c r="C91" s="190"/>
      <c r="D91" s="191" t="s">
        <v>68</v>
      </c>
      <c r="E91" s="192" t="s">
        <v>117</v>
      </c>
      <c r="F91" s="192" t="s">
        <v>118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P92+P125+P133+P136+P167+P174+P187</f>
        <v>0</v>
      </c>
      <c r="Q91" s="197"/>
      <c r="R91" s="198">
        <f>R92+R125+R133+R136+R167+R174+R187</f>
        <v>31.321294000000002</v>
      </c>
      <c r="S91" s="197"/>
      <c r="T91" s="199">
        <f>T92+T125+T133+T136+T167+T174+T187</f>
        <v>368.55699999999996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77</v>
      </c>
      <c r="AT91" s="201" t="s">
        <v>68</v>
      </c>
      <c r="AU91" s="201" t="s">
        <v>69</v>
      </c>
      <c r="AY91" s="200" t="s">
        <v>119</v>
      </c>
      <c r="BK91" s="202">
        <f>BK92+BK125+BK133+BK136+BK167+BK174+BK187</f>
        <v>0</v>
      </c>
    </row>
    <row r="92" s="12" customFormat="1" ht="22.8" customHeight="1">
      <c r="A92" s="12"/>
      <c r="B92" s="189"/>
      <c r="C92" s="190"/>
      <c r="D92" s="191" t="s">
        <v>68</v>
      </c>
      <c r="E92" s="203" t="s">
        <v>77</v>
      </c>
      <c r="F92" s="203" t="s">
        <v>120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SUM(P93:P124)</f>
        <v>0</v>
      </c>
      <c r="Q92" s="197"/>
      <c r="R92" s="198">
        <f>SUM(R93:R124)</f>
        <v>0</v>
      </c>
      <c r="S92" s="197"/>
      <c r="T92" s="199">
        <f>SUM(T93:T124)</f>
        <v>368.55699999999996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77</v>
      </c>
      <c r="AT92" s="201" t="s">
        <v>68</v>
      </c>
      <c r="AU92" s="201" t="s">
        <v>77</v>
      </c>
      <c r="AY92" s="200" t="s">
        <v>119</v>
      </c>
      <c r="BK92" s="202">
        <f>SUM(BK93:BK124)</f>
        <v>0</v>
      </c>
    </row>
    <row r="93" s="2" customFormat="1">
      <c r="A93" s="39"/>
      <c r="B93" s="40"/>
      <c r="C93" s="205" t="s">
        <v>77</v>
      </c>
      <c r="D93" s="205" t="s">
        <v>121</v>
      </c>
      <c r="E93" s="206" t="s">
        <v>122</v>
      </c>
      <c r="F93" s="207" t="s">
        <v>123</v>
      </c>
      <c r="G93" s="208" t="s">
        <v>124</v>
      </c>
      <c r="H93" s="209">
        <v>167.55000000000001</v>
      </c>
      <c r="I93" s="210"/>
      <c r="J93" s="211">
        <f>ROUND(I93*H93,2)</f>
        <v>0</v>
      </c>
      <c r="K93" s="207" t="s">
        <v>19</v>
      </c>
      <c r="L93" s="212"/>
      <c r="M93" s="213" t="s">
        <v>19</v>
      </c>
      <c r="N93" s="214" t="s">
        <v>40</v>
      </c>
      <c r="O93" s="85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125</v>
      </c>
      <c r="AT93" s="217" t="s">
        <v>121</v>
      </c>
      <c r="AU93" s="217" t="s">
        <v>79</v>
      </c>
      <c r="AY93" s="18" t="s">
        <v>119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77</v>
      </c>
      <c r="BK93" s="218">
        <f>ROUND(I93*H93,2)</f>
        <v>0</v>
      </c>
      <c r="BL93" s="18" t="s">
        <v>126</v>
      </c>
      <c r="BM93" s="217" t="s">
        <v>408</v>
      </c>
    </row>
    <row r="94" s="2" customFormat="1">
      <c r="A94" s="39"/>
      <c r="B94" s="40"/>
      <c r="C94" s="41"/>
      <c r="D94" s="219" t="s">
        <v>128</v>
      </c>
      <c r="E94" s="41"/>
      <c r="F94" s="220" t="s">
        <v>123</v>
      </c>
      <c r="G94" s="41"/>
      <c r="H94" s="41"/>
      <c r="I94" s="221"/>
      <c r="J94" s="41"/>
      <c r="K94" s="41"/>
      <c r="L94" s="45"/>
      <c r="M94" s="222"/>
      <c r="N94" s="22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128</v>
      </c>
      <c r="AU94" s="18" t="s">
        <v>79</v>
      </c>
    </row>
    <row r="95" s="2" customFormat="1">
      <c r="A95" s="39"/>
      <c r="B95" s="40"/>
      <c r="C95" s="41"/>
      <c r="D95" s="219" t="s">
        <v>129</v>
      </c>
      <c r="E95" s="41"/>
      <c r="F95" s="224" t="s">
        <v>130</v>
      </c>
      <c r="G95" s="41"/>
      <c r="H95" s="41"/>
      <c r="I95" s="221"/>
      <c r="J95" s="41"/>
      <c r="K95" s="41"/>
      <c r="L95" s="45"/>
      <c r="M95" s="222"/>
      <c r="N95" s="22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129</v>
      </c>
      <c r="AU95" s="18" t="s">
        <v>79</v>
      </c>
    </row>
    <row r="96" s="13" customFormat="1">
      <c r="A96" s="13"/>
      <c r="B96" s="225"/>
      <c r="C96" s="226"/>
      <c r="D96" s="219" t="s">
        <v>131</v>
      </c>
      <c r="E96" s="227" t="s">
        <v>19</v>
      </c>
      <c r="F96" s="228" t="s">
        <v>409</v>
      </c>
      <c r="G96" s="226"/>
      <c r="H96" s="229">
        <v>335.10000000000002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131</v>
      </c>
      <c r="AU96" s="235" t="s">
        <v>79</v>
      </c>
      <c r="AV96" s="13" t="s">
        <v>79</v>
      </c>
      <c r="AW96" s="13" t="s">
        <v>31</v>
      </c>
      <c r="AX96" s="13" t="s">
        <v>77</v>
      </c>
      <c r="AY96" s="235" t="s">
        <v>119</v>
      </c>
    </row>
    <row r="97" s="13" customFormat="1">
      <c r="A97" s="13"/>
      <c r="B97" s="225"/>
      <c r="C97" s="226"/>
      <c r="D97" s="219" t="s">
        <v>131</v>
      </c>
      <c r="E97" s="226"/>
      <c r="F97" s="228" t="s">
        <v>410</v>
      </c>
      <c r="G97" s="226"/>
      <c r="H97" s="229">
        <v>167.55000000000001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131</v>
      </c>
      <c r="AU97" s="235" t="s">
        <v>79</v>
      </c>
      <c r="AV97" s="13" t="s">
        <v>79</v>
      </c>
      <c r="AW97" s="13" t="s">
        <v>4</v>
      </c>
      <c r="AX97" s="13" t="s">
        <v>77</v>
      </c>
      <c r="AY97" s="235" t="s">
        <v>119</v>
      </c>
    </row>
    <row r="98" s="2" customFormat="1" ht="16.5" customHeight="1">
      <c r="A98" s="39"/>
      <c r="B98" s="40"/>
      <c r="C98" s="236" t="s">
        <v>79</v>
      </c>
      <c r="D98" s="236" t="s">
        <v>134</v>
      </c>
      <c r="E98" s="237" t="s">
        <v>411</v>
      </c>
      <c r="F98" s="238" t="s">
        <v>412</v>
      </c>
      <c r="G98" s="239" t="s">
        <v>137</v>
      </c>
      <c r="H98" s="240">
        <v>30</v>
      </c>
      <c r="I98" s="241"/>
      <c r="J98" s="242">
        <f>ROUND(I98*H98,2)</f>
        <v>0</v>
      </c>
      <c r="K98" s="238" t="s">
        <v>138</v>
      </c>
      <c r="L98" s="45"/>
      <c r="M98" s="243" t="s">
        <v>19</v>
      </c>
      <c r="N98" s="244" t="s">
        <v>40</v>
      </c>
      <c r="O98" s="85"/>
      <c r="P98" s="215">
        <f>O98*H98</f>
        <v>0</v>
      </c>
      <c r="Q98" s="215">
        <v>0</v>
      </c>
      <c r="R98" s="215">
        <f>Q98*H98</f>
        <v>0</v>
      </c>
      <c r="S98" s="215">
        <v>0.41699999999999998</v>
      </c>
      <c r="T98" s="216">
        <f>S98*H98</f>
        <v>12.51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126</v>
      </c>
      <c r="AT98" s="217" t="s">
        <v>134</v>
      </c>
      <c r="AU98" s="217" t="s">
        <v>79</v>
      </c>
      <c r="AY98" s="18" t="s">
        <v>119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77</v>
      </c>
      <c r="BK98" s="218">
        <f>ROUND(I98*H98,2)</f>
        <v>0</v>
      </c>
      <c r="BL98" s="18" t="s">
        <v>126</v>
      </c>
      <c r="BM98" s="217" t="s">
        <v>413</v>
      </c>
    </row>
    <row r="99" s="2" customFormat="1">
      <c r="A99" s="39"/>
      <c r="B99" s="40"/>
      <c r="C99" s="41"/>
      <c r="D99" s="219" t="s">
        <v>128</v>
      </c>
      <c r="E99" s="41"/>
      <c r="F99" s="220" t="s">
        <v>414</v>
      </c>
      <c r="G99" s="41"/>
      <c r="H99" s="41"/>
      <c r="I99" s="221"/>
      <c r="J99" s="41"/>
      <c r="K99" s="41"/>
      <c r="L99" s="45"/>
      <c r="M99" s="222"/>
      <c r="N99" s="22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128</v>
      </c>
      <c r="AU99" s="18" t="s">
        <v>79</v>
      </c>
    </row>
    <row r="100" s="2" customFormat="1" ht="16.5" customHeight="1">
      <c r="A100" s="39"/>
      <c r="B100" s="40"/>
      <c r="C100" s="236" t="s">
        <v>148</v>
      </c>
      <c r="D100" s="236" t="s">
        <v>134</v>
      </c>
      <c r="E100" s="237" t="s">
        <v>149</v>
      </c>
      <c r="F100" s="238" t="s">
        <v>150</v>
      </c>
      <c r="G100" s="239" t="s">
        <v>137</v>
      </c>
      <c r="H100" s="240">
        <v>1117</v>
      </c>
      <c r="I100" s="241"/>
      <c r="J100" s="242">
        <f>ROUND(I100*H100,2)</f>
        <v>0</v>
      </c>
      <c r="K100" s="238" t="s">
        <v>151</v>
      </c>
      <c r="L100" s="45"/>
      <c r="M100" s="243" t="s">
        <v>19</v>
      </c>
      <c r="N100" s="244" t="s">
        <v>40</v>
      </c>
      <c r="O100" s="85"/>
      <c r="P100" s="215">
        <f>O100*H100</f>
        <v>0</v>
      </c>
      <c r="Q100" s="215">
        <v>0</v>
      </c>
      <c r="R100" s="215">
        <f>Q100*H100</f>
        <v>0</v>
      </c>
      <c r="S100" s="215">
        <v>0.316</v>
      </c>
      <c r="T100" s="216">
        <f>S100*H100</f>
        <v>352.97199999999998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126</v>
      </c>
      <c r="AT100" s="217" t="s">
        <v>134</v>
      </c>
      <c r="AU100" s="217" t="s">
        <v>79</v>
      </c>
      <c r="AY100" s="18" t="s">
        <v>119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77</v>
      </c>
      <c r="BK100" s="218">
        <f>ROUND(I100*H100,2)</f>
        <v>0</v>
      </c>
      <c r="BL100" s="18" t="s">
        <v>126</v>
      </c>
      <c r="BM100" s="217" t="s">
        <v>415</v>
      </c>
    </row>
    <row r="101" s="2" customFormat="1">
      <c r="A101" s="39"/>
      <c r="B101" s="40"/>
      <c r="C101" s="41"/>
      <c r="D101" s="219" t="s">
        <v>128</v>
      </c>
      <c r="E101" s="41"/>
      <c r="F101" s="220" t="s">
        <v>153</v>
      </c>
      <c r="G101" s="41"/>
      <c r="H101" s="41"/>
      <c r="I101" s="221"/>
      <c r="J101" s="41"/>
      <c r="K101" s="41"/>
      <c r="L101" s="45"/>
      <c r="M101" s="222"/>
      <c r="N101" s="22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128</v>
      </c>
      <c r="AU101" s="18" t="s">
        <v>79</v>
      </c>
    </row>
    <row r="102" s="13" customFormat="1">
      <c r="A102" s="13"/>
      <c r="B102" s="225"/>
      <c r="C102" s="226"/>
      <c r="D102" s="219" t="s">
        <v>131</v>
      </c>
      <c r="E102" s="227" t="s">
        <v>19</v>
      </c>
      <c r="F102" s="228" t="s">
        <v>416</v>
      </c>
      <c r="G102" s="226"/>
      <c r="H102" s="229">
        <v>1117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131</v>
      </c>
      <c r="AU102" s="235" t="s">
        <v>79</v>
      </c>
      <c r="AV102" s="13" t="s">
        <v>79</v>
      </c>
      <c r="AW102" s="13" t="s">
        <v>31</v>
      </c>
      <c r="AX102" s="13" t="s">
        <v>77</v>
      </c>
      <c r="AY102" s="235" t="s">
        <v>119</v>
      </c>
    </row>
    <row r="103" s="2" customFormat="1" ht="16.5" customHeight="1">
      <c r="A103" s="39"/>
      <c r="B103" s="40"/>
      <c r="C103" s="236" t="s">
        <v>126</v>
      </c>
      <c r="D103" s="236" t="s">
        <v>134</v>
      </c>
      <c r="E103" s="237" t="s">
        <v>154</v>
      </c>
      <c r="F103" s="238" t="s">
        <v>155</v>
      </c>
      <c r="G103" s="239" t="s">
        <v>156</v>
      </c>
      <c r="H103" s="240">
        <v>15</v>
      </c>
      <c r="I103" s="241"/>
      <c r="J103" s="242">
        <f>ROUND(I103*H103,2)</f>
        <v>0</v>
      </c>
      <c r="K103" s="238" t="s">
        <v>138</v>
      </c>
      <c r="L103" s="45"/>
      <c r="M103" s="243" t="s">
        <v>19</v>
      </c>
      <c r="N103" s="244" t="s">
        <v>40</v>
      </c>
      <c r="O103" s="85"/>
      <c r="P103" s="215">
        <f>O103*H103</f>
        <v>0</v>
      </c>
      <c r="Q103" s="215">
        <v>0</v>
      </c>
      <c r="R103" s="215">
        <f>Q103*H103</f>
        <v>0</v>
      </c>
      <c r="S103" s="215">
        <v>0.20499999999999999</v>
      </c>
      <c r="T103" s="216">
        <f>S103*H103</f>
        <v>3.0749999999999997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126</v>
      </c>
      <c r="AT103" s="217" t="s">
        <v>134</v>
      </c>
      <c r="AU103" s="217" t="s">
        <v>79</v>
      </c>
      <c r="AY103" s="18" t="s">
        <v>119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77</v>
      </c>
      <c r="BK103" s="218">
        <f>ROUND(I103*H103,2)</f>
        <v>0</v>
      </c>
      <c r="BL103" s="18" t="s">
        <v>126</v>
      </c>
      <c r="BM103" s="217" t="s">
        <v>417</v>
      </c>
    </row>
    <row r="104" s="2" customFormat="1">
      <c r="A104" s="39"/>
      <c r="B104" s="40"/>
      <c r="C104" s="41"/>
      <c r="D104" s="219" t="s">
        <v>128</v>
      </c>
      <c r="E104" s="41"/>
      <c r="F104" s="220" t="s">
        <v>158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128</v>
      </c>
      <c r="AU104" s="18" t="s">
        <v>79</v>
      </c>
    </row>
    <row r="105" s="14" customFormat="1">
      <c r="A105" s="14"/>
      <c r="B105" s="245"/>
      <c r="C105" s="246"/>
      <c r="D105" s="219" t="s">
        <v>131</v>
      </c>
      <c r="E105" s="247" t="s">
        <v>19</v>
      </c>
      <c r="F105" s="248" t="s">
        <v>159</v>
      </c>
      <c r="G105" s="246"/>
      <c r="H105" s="247" t="s">
        <v>19</v>
      </c>
      <c r="I105" s="249"/>
      <c r="J105" s="246"/>
      <c r="K105" s="246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131</v>
      </c>
      <c r="AU105" s="254" t="s">
        <v>79</v>
      </c>
      <c r="AV105" s="14" t="s">
        <v>77</v>
      </c>
      <c r="AW105" s="14" t="s">
        <v>31</v>
      </c>
      <c r="AX105" s="14" t="s">
        <v>69</v>
      </c>
      <c r="AY105" s="254" t="s">
        <v>119</v>
      </c>
    </row>
    <row r="106" s="13" customFormat="1">
      <c r="A106" s="13"/>
      <c r="B106" s="225"/>
      <c r="C106" s="226"/>
      <c r="D106" s="219" t="s">
        <v>131</v>
      </c>
      <c r="E106" s="227" t="s">
        <v>19</v>
      </c>
      <c r="F106" s="228" t="s">
        <v>8</v>
      </c>
      <c r="G106" s="226"/>
      <c r="H106" s="229">
        <v>15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131</v>
      </c>
      <c r="AU106" s="235" t="s">
        <v>79</v>
      </c>
      <c r="AV106" s="13" t="s">
        <v>79</v>
      </c>
      <c r="AW106" s="13" t="s">
        <v>31</v>
      </c>
      <c r="AX106" s="13" t="s">
        <v>77</v>
      </c>
      <c r="AY106" s="235" t="s">
        <v>119</v>
      </c>
    </row>
    <row r="107" s="2" customFormat="1" ht="16.5" customHeight="1">
      <c r="A107" s="39"/>
      <c r="B107" s="40"/>
      <c r="C107" s="236" t="s">
        <v>161</v>
      </c>
      <c r="D107" s="236" t="s">
        <v>134</v>
      </c>
      <c r="E107" s="237" t="s">
        <v>167</v>
      </c>
      <c r="F107" s="238" t="s">
        <v>168</v>
      </c>
      <c r="G107" s="239" t="s">
        <v>124</v>
      </c>
      <c r="H107" s="240">
        <v>390.94999999999999</v>
      </c>
      <c r="I107" s="241"/>
      <c r="J107" s="242">
        <f>ROUND(I107*H107,2)</f>
        <v>0</v>
      </c>
      <c r="K107" s="238" t="s">
        <v>138</v>
      </c>
      <c r="L107" s="45"/>
      <c r="M107" s="243" t="s">
        <v>19</v>
      </c>
      <c r="N107" s="244" t="s">
        <v>40</v>
      </c>
      <c r="O107" s="85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7" t="s">
        <v>126</v>
      </c>
      <c r="AT107" s="217" t="s">
        <v>134</v>
      </c>
      <c r="AU107" s="217" t="s">
        <v>79</v>
      </c>
      <c r="AY107" s="18" t="s">
        <v>119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8" t="s">
        <v>77</v>
      </c>
      <c r="BK107" s="218">
        <f>ROUND(I107*H107,2)</f>
        <v>0</v>
      </c>
      <c r="BL107" s="18" t="s">
        <v>126</v>
      </c>
      <c r="BM107" s="217" t="s">
        <v>418</v>
      </c>
    </row>
    <row r="108" s="2" customFormat="1">
      <c r="A108" s="39"/>
      <c r="B108" s="40"/>
      <c r="C108" s="41"/>
      <c r="D108" s="219" t="s">
        <v>128</v>
      </c>
      <c r="E108" s="41"/>
      <c r="F108" s="220" t="s">
        <v>170</v>
      </c>
      <c r="G108" s="41"/>
      <c r="H108" s="41"/>
      <c r="I108" s="221"/>
      <c r="J108" s="41"/>
      <c r="K108" s="41"/>
      <c r="L108" s="45"/>
      <c r="M108" s="222"/>
      <c r="N108" s="22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128</v>
      </c>
      <c r="AU108" s="18" t="s">
        <v>79</v>
      </c>
    </row>
    <row r="109" s="13" customFormat="1">
      <c r="A109" s="13"/>
      <c r="B109" s="225"/>
      <c r="C109" s="226"/>
      <c r="D109" s="219" t="s">
        <v>131</v>
      </c>
      <c r="E109" s="226"/>
      <c r="F109" s="228" t="s">
        <v>419</v>
      </c>
      <c r="G109" s="226"/>
      <c r="H109" s="229">
        <v>390.94999999999999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131</v>
      </c>
      <c r="AU109" s="235" t="s">
        <v>79</v>
      </c>
      <c r="AV109" s="13" t="s">
        <v>79</v>
      </c>
      <c r="AW109" s="13" t="s">
        <v>4</v>
      </c>
      <c r="AX109" s="13" t="s">
        <v>77</v>
      </c>
      <c r="AY109" s="235" t="s">
        <v>119</v>
      </c>
    </row>
    <row r="110" s="2" customFormat="1" ht="16.5" customHeight="1">
      <c r="A110" s="39"/>
      <c r="B110" s="40"/>
      <c r="C110" s="236" t="s">
        <v>144</v>
      </c>
      <c r="D110" s="236" t="s">
        <v>134</v>
      </c>
      <c r="E110" s="237" t="s">
        <v>173</v>
      </c>
      <c r="F110" s="238" t="s">
        <v>174</v>
      </c>
      <c r="G110" s="239" t="s">
        <v>124</v>
      </c>
      <c r="H110" s="240">
        <v>390.94999999999999</v>
      </c>
      <c r="I110" s="241"/>
      <c r="J110" s="242">
        <f>ROUND(I110*H110,2)</f>
        <v>0</v>
      </c>
      <c r="K110" s="238" t="s">
        <v>138</v>
      </c>
      <c r="L110" s="45"/>
      <c r="M110" s="243" t="s">
        <v>19</v>
      </c>
      <c r="N110" s="244" t="s">
        <v>40</v>
      </c>
      <c r="O110" s="85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7" t="s">
        <v>126</v>
      </c>
      <c r="AT110" s="217" t="s">
        <v>134</v>
      </c>
      <c r="AU110" s="217" t="s">
        <v>79</v>
      </c>
      <c r="AY110" s="18" t="s">
        <v>119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77</v>
      </c>
      <c r="BK110" s="218">
        <f>ROUND(I110*H110,2)</f>
        <v>0</v>
      </c>
      <c r="BL110" s="18" t="s">
        <v>126</v>
      </c>
      <c r="BM110" s="217" t="s">
        <v>420</v>
      </c>
    </row>
    <row r="111" s="2" customFormat="1">
      <c r="A111" s="39"/>
      <c r="B111" s="40"/>
      <c r="C111" s="41"/>
      <c r="D111" s="219" t="s">
        <v>128</v>
      </c>
      <c r="E111" s="41"/>
      <c r="F111" s="220" t="s">
        <v>176</v>
      </c>
      <c r="G111" s="41"/>
      <c r="H111" s="41"/>
      <c r="I111" s="221"/>
      <c r="J111" s="41"/>
      <c r="K111" s="41"/>
      <c r="L111" s="45"/>
      <c r="M111" s="222"/>
      <c r="N111" s="22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128</v>
      </c>
      <c r="AU111" s="18" t="s">
        <v>79</v>
      </c>
    </row>
    <row r="112" s="13" customFormat="1">
      <c r="A112" s="13"/>
      <c r="B112" s="225"/>
      <c r="C112" s="226"/>
      <c r="D112" s="219" t="s">
        <v>131</v>
      </c>
      <c r="E112" s="227" t="s">
        <v>19</v>
      </c>
      <c r="F112" s="228" t="s">
        <v>421</v>
      </c>
      <c r="G112" s="226"/>
      <c r="H112" s="229">
        <v>390.94999999999999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131</v>
      </c>
      <c r="AU112" s="235" t="s">
        <v>79</v>
      </c>
      <c r="AV112" s="13" t="s">
        <v>79</v>
      </c>
      <c r="AW112" s="13" t="s">
        <v>31</v>
      </c>
      <c r="AX112" s="13" t="s">
        <v>77</v>
      </c>
      <c r="AY112" s="235" t="s">
        <v>119</v>
      </c>
    </row>
    <row r="113" s="2" customFormat="1" ht="21.75" customHeight="1">
      <c r="A113" s="39"/>
      <c r="B113" s="40"/>
      <c r="C113" s="236" t="s">
        <v>172</v>
      </c>
      <c r="D113" s="236" t="s">
        <v>134</v>
      </c>
      <c r="E113" s="237" t="s">
        <v>178</v>
      </c>
      <c r="F113" s="238" t="s">
        <v>179</v>
      </c>
      <c r="G113" s="239" t="s">
        <v>124</v>
      </c>
      <c r="H113" s="240">
        <v>3909.5</v>
      </c>
      <c r="I113" s="241"/>
      <c r="J113" s="242">
        <f>ROUND(I113*H113,2)</f>
        <v>0</v>
      </c>
      <c r="K113" s="238" t="s">
        <v>138</v>
      </c>
      <c r="L113" s="45"/>
      <c r="M113" s="243" t="s">
        <v>19</v>
      </c>
      <c r="N113" s="244" t="s">
        <v>40</v>
      </c>
      <c r="O113" s="85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7" t="s">
        <v>126</v>
      </c>
      <c r="AT113" s="217" t="s">
        <v>134</v>
      </c>
      <c r="AU113" s="217" t="s">
        <v>79</v>
      </c>
      <c r="AY113" s="18" t="s">
        <v>119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77</v>
      </c>
      <c r="BK113" s="218">
        <f>ROUND(I113*H113,2)</f>
        <v>0</v>
      </c>
      <c r="BL113" s="18" t="s">
        <v>126</v>
      </c>
      <c r="BM113" s="217" t="s">
        <v>422</v>
      </c>
    </row>
    <row r="114" s="2" customFormat="1">
      <c r="A114" s="39"/>
      <c r="B114" s="40"/>
      <c r="C114" s="41"/>
      <c r="D114" s="219" t="s">
        <v>128</v>
      </c>
      <c r="E114" s="41"/>
      <c r="F114" s="220" t="s">
        <v>181</v>
      </c>
      <c r="G114" s="41"/>
      <c r="H114" s="41"/>
      <c r="I114" s="221"/>
      <c r="J114" s="41"/>
      <c r="K114" s="41"/>
      <c r="L114" s="45"/>
      <c r="M114" s="222"/>
      <c r="N114" s="22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128</v>
      </c>
      <c r="AU114" s="18" t="s">
        <v>79</v>
      </c>
    </row>
    <row r="115" s="2" customFormat="1">
      <c r="A115" s="39"/>
      <c r="B115" s="40"/>
      <c r="C115" s="41"/>
      <c r="D115" s="219" t="s">
        <v>129</v>
      </c>
      <c r="E115" s="41"/>
      <c r="F115" s="224" t="s">
        <v>182</v>
      </c>
      <c r="G115" s="41"/>
      <c r="H115" s="41"/>
      <c r="I115" s="221"/>
      <c r="J115" s="41"/>
      <c r="K115" s="41"/>
      <c r="L115" s="45"/>
      <c r="M115" s="222"/>
      <c r="N115" s="22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129</v>
      </c>
      <c r="AU115" s="18" t="s">
        <v>79</v>
      </c>
    </row>
    <row r="116" s="13" customFormat="1">
      <c r="A116" s="13"/>
      <c r="B116" s="225"/>
      <c r="C116" s="226"/>
      <c r="D116" s="219" t="s">
        <v>131</v>
      </c>
      <c r="E116" s="227" t="s">
        <v>19</v>
      </c>
      <c r="F116" s="228" t="s">
        <v>421</v>
      </c>
      <c r="G116" s="226"/>
      <c r="H116" s="229">
        <v>390.94999999999999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131</v>
      </c>
      <c r="AU116" s="235" t="s">
        <v>79</v>
      </c>
      <c r="AV116" s="13" t="s">
        <v>79</v>
      </c>
      <c r="AW116" s="13" t="s">
        <v>31</v>
      </c>
      <c r="AX116" s="13" t="s">
        <v>77</v>
      </c>
      <c r="AY116" s="235" t="s">
        <v>119</v>
      </c>
    </row>
    <row r="117" s="13" customFormat="1">
      <c r="A117" s="13"/>
      <c r="B117" s="225"/>
      <c r="C117" s="226"/>
      <c r="D117" s="219" t="s">
        <v>131</v>
      </c>
      <c r="E117" s="226"/>
      <c r="F117" s="228" t="s">
        <v>423</v>
      </c>
      <c r="G117" s="226"/>
      <c r="H117" s="229">
        <v>3909.5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131</v>
      </c>
      <c r="AU117" s="235" t="s">
        <v>79</v>
      </c>
      <c r="AV117" s="13" t="s">
        <v>79</v>
      </c>
      <c r="AW117" s="13" t="s">
        <v>4</v>
      </c>
      <c r="AX117" s="13" t="s">
        <v>77</v>
      </c>
      <c r="AY117" s="235" t="s">
        <v>119</v>
      </c>
    </row>
    <row r="118" s="2" customFormat="1" ht="16.5" customHeight="1">
      <c r="A118" s="39"/>
      <c r="B118" s="40"/>
      <c r="C118" s="236" t="s">
        <v>125</v>
      </c>
      <c r="D118" s="236" t="s">
        <v>134</v>
      </c>
      <c r="E118" s="237" t="s">
        <v>214</v>
      </c>
      <c r="F118" s="238" t="s">
        <v>215</v>
      </c>
      <c r="G118" s="239" t="s">
        <v>137</v>
      </c>
      <c r="H118" s="240">
        <v>1119.5</v>
      </c>
      <c r="I118" s="241"/>
      <c r="J118" s="242">
        <f>ROUND(I118*H118,2)</f>
        <v>0</v>
      </c>
      <c r="K118" s="238" t="s">
        <v>138</v>
      </c>
      <c r="L118" s="45"/>
      <c r="M118" s="243" t="s">
        <v>19</v>
      </c>
      <c r="N118" s="244" t="s">
        <v>40</v>
      </c>
      <c r="O118" s="85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126</v>
      </c>
      <c r="AT118" s="217" t="s">
        <v>134</v>
      </c>
      <c r="AU118" s="217" t="s">
        <v>79</v>
      </c>
      <c r="AY118" s="18" t="s">
        <v>119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8" t="s">
        <v>77</v>
      </c>
      <c r="BK118" s="218">
        <f>ROUND(I118*H118,2)</f>
        <v>0</v>
      </c>
      <c r="BL118" s="18" t="s">
        <v>126</v>
      </c>
      <c r="BM118" s="217" t="s">
        <v>424</v>
      </c>
    </row>
    <row r="119" s="2" customFormat="1">
      <c r="A119" s="39"/>
      <c r="B119" s="40"/>
      <c r="C119" s="41"/>
      <c r="D119" s="219" t="s">
        <v>128</v>
      </c>
      <c r="E119" s="41"/>
      <c r="F119" s="220" t="s">
        <v>217</v>
      </c>
      <c r="G119" s="41"/>
      <c r="H119" s="41"/>
      <c r="I119" s="221"/>
      <c r="J119" s="41"/>
      <c r="K119" s="41"/>
      <c r="L119" s="45"/>
      <c r="M119" s="222"/>
      <c r="N119" s="22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128</v>
      </c>
      <c r="AU119" s="18" t="s">
        <v>79</v>
      </c>
    </row>
    <row r="120" s="14" customFormat="1">
      <c r="A120" s="14"/>
      <c r="B120" s="245"/>
      <c r="C120" s="246"/>
      <c r="D120" s="219" t="s">
        <v>131</v>
      </c>
      <c r="E120" s="247" t="s">
        <v>19</v>
      </c>
      <c r="F120" s="248" t="s">
        <v>218</v>
      </c>
      <c r="G120" s="246"/>
      <c r="H120" s="247" t="s">
        <v>19</v>
      </c>
      <c r="I120" s="249"/>
      <c r="J120" s="246"/>
      <c r="K120" s="246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131</v>
      </c>
      <c r="AU120" s="254" t="s">
        <v>79</v>
      </c>
      <c r="AV120" s="14" t="s">
        <v>77</v>
      </c>
      <c r="AW120" s="14" t="s">
        <v>31</v>
      </c>
      <c r="AX120" s="14" t="s">
        <v>69</v>
      </c>
      <c r="AY120" s="254" t="s">
        <v>119</v>
      </c>
    </row>
    <row r="121" s="13" customFormat="1">
      <c r="A121" s="13"/>
      <c r="B121" s="225"/>
      <c r="C121" s="226"/>
      <c r="D121" s="219" t="s">
        <v>131</v>
      </c>
      <c r="E121" s="227" t="s">
        <v>19</v>
      </c>
      <c r="F121" s="228" t="s">
        <v>416</v>
      </c>
      <c r="G121" s="226"/>
      <c r="H121" s="229">
        <v>1117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131</v>
      </c>
      <c r="AU121" s="235" t="s">
        <v>79</v>
      </c>
      <c r="AV121" s="13" t="s">
        <v>79</v>
      </c>
      <c r="AW121" s="13" t="s">
        <v>31</v>
      </c>
      <c r="AX121" s="13" t="s">
        <v>69</v>
      </c>
      <c r="AY121" s="235" t="s">
        <v>119</v>
      </c>
    </row>
    <row r="122" s="14" customFormat="1">
      <c r="A122" s="14"/>
      <c r="B122" s="245"/>
      <c r="C122" s="246"/>
      <c r="D122" s="219" t="s">
        <v>131</v>
      </c>
      <c r="E122" s="247" t="s">
        <v>19</v>
      </c>
      <c r="F122" s="248" t="s">
        <v>221</v>
      </c>
      <c r="G122" s="246"/>
      <c r="H122" s="247" t="s">
        <v>19</v>
      </c>
      <c r="I122" s="249"/>
      <c r="J122" s="246"/>
      <c r="K122" s="246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131</v>
      </c>
      <c r="AU122" s="254" t="s">
        <v>79</v>
      </c>
      <c r="AV122" s="14" t="s">
        <v>77</v>
      </c>
      <c r="AW122" s="14" t="s">
        <v>31</v>
      </c>
      <c r="AX122" s="14" t="s">
        <v>69</v>
      </c>
      <c r="AY122" s="254" t="s">
        <v>119</v>
      </c>
    </row>
    <row r="123" s="13" customFormat="1">
      <c r="A123" s="13"/>
      <c r="B123" s="225"/>
      <c r="C123" s="226"/>
      <c r="D123" s="219" t="s">
        <v>131</v>
      </c>
      <c r="E123" s="227" t="s">
        <v>19</v>
      </c>
      <c r="F123" s="228" t="s">
        <v>242</v>
      </c>
      <c r="G123" s="226"/>
      <c r="H123" s="229">
        <v>2.5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131</v>
      </c>
      <c r="AU123" s="235" t="s">
        <v>79</v>
      </c>
      <c r="AV123" s="13" t="s">
        <v>79</v>
      </c>
      <c r="AW123" s="13" t="s">
        <v>31</v>
      </c>
      <c r="AX123" s="13" t="s">
        <v>69</v>
      </c>
      <c r="AY123" s="235" t="s">
        <v>119</v>
      </c>
    </row>
    <row r="124" s="15" customFormat="1">
      <c r="A124" s="15"/>
      <c r="B124" s="255"/>
      <c r="C124" s="256"/>
      <c r="D124" s="219" t="s">
        <v>131</v>
      </c>
      <c r="E124" s="257" t="s">
        <v>19</v>
      </c>
      <c r="F124" s="258" t="s">
        <v>147</v>
      </c>
      <c r="G124" s="256"/>
      <c r="H124" s="259">
        <v>1119.5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131</v>
      </c>
      <c r="AU124" s="265" t="s">
        <v>79</v>
      </c>
      <c r="AV124" s="15" t="s">
        <v>126</v>
      </c>
      <c r="AW124" s="15" t="s">
        <v>31</v>
      </c>
      <c r="AX124" s="15" t="s">
        <v>77</v>
      </c>
      <c r="AY124" s="265" t="s">
        <v>119</v>
      </c>
    </row>
    <row r="125" s="12" customFormat="1" ht="22.8" customHeight="1">
      <c r="A125" s="12"/>
      <c r="B125" s="189"/>
      <c r="C125" s="190"/>
      <c r="D125" s="191" t="s">
        <v>68</v>
      </c>
      <c r="E125" s="203" t="s">
        <v>79</v>
      </c>
      <c r="F125" s="203" t="s">
        <v>222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SUM(P126:P132)</f>
        <v>0</v>
      </c>
      <c r="Q125" s="197"/>
      <c r="R125" s="198">
        <f>SUM(R126:R132)</f>
        <v>0.56520199999999998</v>
      </c>
      <c r="S125" s="197"/>
      <c r="T125" s="199">
        <f>SUM(T126:T132)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77</v>
      </c>
      <c r="AT125" s="201" t="s">
        <v>68</v>
      </c>
      <c r="AU125" s="201" t="s">
        <v>77</v>
      </c>
      <c r="AY125" s="200" t="s">
        <v>119</v>
      </c>
      <c r="BK125" s="202">
        <f>SUM(BK126:BK132)</f>
        <v>0</v>
      </c>
    </row>
    <row r="126" s="2" customFormat="1" ht="16.5" customHeight="1">
      <c r="A126" s="39"/>
      <c r="B126" s="40"/>
      <c r="C126" s="236" t="s">
        <v>184</v>
      </c>
      <c r="D126" s="236" t="s">
        <v>134</v>
      </c>
      <c r="E126" s="237" t="s">
        <v>223</v>
      </c>
      <c r="F126" s="238" t="s">
        <v>224</v>
      </c>
      <c r="G126" s="239" t="s">
        <v>137</v>
      </c>
      <c r="H126" s="240">
        <v>1284.55</v>
      </c>
      <c r="I126" s="241"/>
      <c r="J126" s="242">
        <f>ROUND(I126*H126,2)</f>
        <v>0</v>
      </c>
      <c r="K126" s="238" t="s">
        <v>138</v>
      </c>
      <c r="L126" s="45"/>
      <c r="M126" s="243" t="s">
        <v>19</v>
      </c>
      <c r="N126" s="244" t="s">
        <v>40</v>
      </c>
      <c r="O126" s="85"/>
      <c r="P126" s="215">
        <f>O126*H126</f>
        <v>0</v>
      </c>
      <c r="Q126" s="215">
        <v>0.00013999999999999999</v>
      </c>
      <c r="R126" s="215">
        <f>Q126*H126</f>
        <v>0.17983699999999997</v>
      </c>
      <c r="S126" s="215">
        <v>0</v>
      </c>
      <c r="T126" s="21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126</v>
      </c>
      <c r="AT126" s="217" t="s">
        <v>134</v>
      </c>
      <c r="AU126" s="217" t="s">
        <v>79</v>
      </c>
      <c r="AY126" s="18" t="s">
        <v>119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77</v>
      </c>
      <c r="BK126" s="218">
        <f>ROUND(I126*H126,2)</f>
        <v>0</v>
      </c>
      <c r="BL126" s="18" t="s">
        <v>126</v>
      </c>
      <c r="BM126" s="217" t="s">
        <v>425</v>
      </c>
    </row>
    <row r="127" s="2" customFormat="1">
      <c r="A127" s="39"/>
      <c r="B127" s="40"/>
      <c r="C127" s="41"/>
      <c r="D127" s="219" t="s">
        <v>128</v>
      </c>
      <c r="E127" s="41"/>
      <c r="F127" s="220" t="s">
        <v>226</v>
      </c>
      <c r="G127" s="41"/>
      <c r="H127" s="41"/>
      <c r="I127" s="221"/>
      <c r="J127" s="41"/>
      <c r="K127" s="41"/>
      <c r="L127" s="45"/>
      <c r="M127" s="222"/>
      <c r="N127" s="22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128</v>
      </c>
      <c r="AU127" s="18" t="s">
        <v>79</v>
      </c>
    </row>
    <row r="128" s="13" customFormat="1">
      <c r="A128" s="13"/>
      <c r="B128" s="225"/>
      <c r="C128" s="226"/>
      <c r="D128" s="219" t="s">
        <v>131</v>
      </c>
      <c r="E128" s="227" t="s">
        <v>19</v>
      </c>
      <c r="F128" s="228" t="s">
        <v>416</v>
      </c>
      <c r="G128" s="226"/>
      <c r="H128" s="229">
        <v>1117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131</v>
      </c>
      <c r="AU128" s="235" t="s">
        <v>79</v>
      </c>
      <c r="AV128" s="13" t="s">
        <v>79</v>
      </c>
      <c r="AW128" s="13" t="s">
        <v>31</v>
      </c>
      <c r="AX128" s="13" t="s">
        <v>77</v>
      </c>
      <c r="AY128" s="235" t="s">
        <v>119</v>
      </c>
    </row>
    <row r="129" s="13" customFormat="1">
      <c r="A129" s="13"/>
      <c r="B129" s="225"/>
      <c r="C129" s="226"/>
      <c r="D129" s="219" t="s">
        <v>131</v>
      </c>
      <c r="E129" s="226"/>
      <c r="F129" s="228" t="s">
        <v>426</v>
      </c>
      <c r="G129" s="226"/>
      <c r="H129" s="229">
        <v>1284.55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131</v>
      </c>
      <c r="AU129" s="235" t="s">
        <v>79</v>
      </c>
      <c r="AV129" s="13" t="s">
        <v>79</v>
      </c>
      <c r="AW129" s="13" t="s">
        <v>4</v>
      </c>
      <c r="AX129" s="13" t="s">
        <v>77</v>
      </c>
      <c r="AY129" s="235" t="s">
        <v>119</v>
      </c>
    </row>
    <row r="130" s="2" customFormat="1" ht="16.5" customHeight="1">
      <c r="A130" s="39"/>
      <c r="B130" s="40"/>
      <c r="C130" s="205" t="s">
        <v>190</v>
      </c>
      <c r="D130" s="205" t="s">
        <v>121</v>
      </c>
      <c r="E130" s="206" t="s">
        <v>230</v>
      </c>
      <c r="F130" s="207" t="s">
        <v>231</v>
      </c>
      <c r="G130" s="208" t="s">
        <v>137</v>
      </c>
      <c r="H130" s="209">
        <v>1284.55</v>
      </c>
      <c r="I130" s="210"/>
      <c r="J130" s="211">
        <f>ROUND(I130*H130,2)</f>
        <v>0</v>
      </c>
      <c r="K130" s="207" t="s">
        <v>138</v>
      </c>
      <c r="L130" s="212"/>
      <c r="M130" s="213" t="s">
        <v>19</v>
      </c>
      <c r="N130" s="214" t="s">
        <v>40</v>
      </c>
      <c r="O130" s="85"/>
      <c r="P130" s="215">
        <f>O130*H130</f>
        <v>0</v>
      </c>
      <c r="Q130" s="215">
        <v>0.00029999999999999997</v>
      </c>
      <c r="R130" s="215">
        <f>Q130*H130</f>
        <v>0.38536499999999996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125</v>
      </c>
      <c r="AT130" s="217" t="s">
        <v>121</v>
      </c>
      <c r="AU130" s="217" t="s">
        <v>79</v>
      </c>
      <c r="AY130" s="18" t="s">
        <v>119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77</v>
      </c>
      <c r="BK130" s="218">
        <f>ROUND(I130*H130,2)</f>
        <v>0</v>
      </c>
      <c r="BL130" s="18" t="s">
        <v>126</v>
      </c>
      <c r="BM130" s="217" t="s">
        <v>427</v>
      </c>
    </row>
    <row r="131" s="2" customFormat="1">
      <c r="A131" s="39"/>
      <c r="B131" s="40"/>
      <c r="C131" s="41"/>
      <c r="D131" s="219" t="s">
        <v>128</v>
      </c>
      <c r="E131" s="41"/>
      <c r="F131" s="220" t="s">
        <v>231</v>
      </c>
      <c r="G131" s="41"/>
      <c r="H131" s="41"/>
      <c r="I131" s="221"/>
      <c r="J131" s="41"/>
      <c r="K131" s="41"/>
      <c r="L131" s="45"/>
      <c r="M131" s="222"/>
      <c r="N131" s="22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128</v>
      </c>
      <c r="AU131" s="18" t="s">
        <v>79</v>
      </c>
    </row>
    <row r="132" s="13" customFormat="1">
      <c r="A132" s="13"/>
      <c r="B132" s="225"/>
      <c r="C132" s="226"/>
      <c r="D132" s="219" t="s">
        <v>131</v>
      </c>
      <c r="E132" s="226"/>
      <c r="F132" s="228" t="s">
        <v>426</v>
      </c>
      <c r="G132" s="226"/>
      <c r="H132" s="229">
        <v>1284.55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131</v>
      </c>
      <c r="AU132" s="235" t="s">
        <v>79</v>
      </c>
      <c r="AV132" s="13" t="s">
        <v>79</v>
      </c>
      <c r="AW132" s="13" t="s">
        <v>4</v>
      </c>
      <c r="AX132" s="13" t="s">
        <v>77</v>
      </c>
      <c r="AY132" s="235" t="s">
        <v>119</v>
      </c>
    </row>
    <row r="133" s="12" customFormat="1" ht="22.8" customHeight="1">
      <c r="A133" s="12"/>
      <c r="B133" s="189"/>
      <c r="C133" s="190"/>
      <c r="D133" s="191" t="s">
        <v>68</v>
      </c>
      <c r="E133" s="203" t="s">
        <v>148</v>
      </c>
      <c r="F133" s="203" t="s">
        <v>233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SUM(P134:P135)</f>
        <v>0</v>
      </c>
      <c r="Q133" s="197"/>
      <c r="R133" s="198">
        <f>SUM(R134:R135)</f>
        <v>0</v>
      </c>
      <c r="S133" s="197"/>
      <c r="T133" s="199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77</v>
      </c>
      <c r="AT133" s="201" t="s">
        <v>68</v>
      </c>
      <c r="AU133" s="201" t="s">
        <v>77</v>
      </c>
      <c r="AY133" s="200" t="s">
        <v>119</v>
      </c>
      <c r="BK133" s="202">
        <f>SUM(BK134:BK135)</f>
        <v>0</v>
      </c>
    </row>
    <row r="134" s="2" customFormat="1" ht="16.5" customHeight="1">
      <c r="A134" s="39"/>
      <c r="B134" s="40"/>
      <c r="C134" s="236" t="s">
        <v>195</v>
      </c>
      <c r="D134" s="236" t="s">
        <v>134</v>
      </c>
      <c r="E134" s="237" t="s">
        <v>428</v>
      </c>
      <c r="F134" s="238" t="s">
        <v>429</v>
      </c>
      <c r="G134" s="239" t="s">
        <v>156</v>
      </c>
      <c r="H134" s="240">
        <v>2</v>
      </c>
      <c r="I134" s="241"/>
      <c r="J134" s="242">
        <f>ROUND(I134*H134,2)</f>
        <v>0</v>
      </c>
      <c r="K134" s="238" t="s">
        <v>138</v>
      </c>
      <c r="L134" s="45"/>
      <c r="M134" s="243" t="s">
        <v>19</v>
      </c>
      <c r="N134" s="244" t="s">
        <v>40</v>
      </c>
      <c r="O134" s="85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7" t="s">
        <v>126</v>
      </c>
      <c r="AT134" s="217" t="s">
        <v>134</v>
      </c>
      <c r="AU134" s="217" t="s">
        <v>79</v>
      </c>
      <c r="AY134" s="18" t="s">
        <v>119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77</v>
      </c>
      <c r="BK134" s="218">
        <f>ROUND(I134*H134,2)</f>
        <v>0</v>
      </c>
      <c r="BL134" s="18" t="s">
        <v>126</v>
      </c>
      <c r="BM134" s="217" t="s">
        <v>430</v>
      </c>
    </row>
    <row r="135" s="2" customFormat="1">
      <c r="A135" s="39"/>
      <c r="B135" s="40"/>
      <c r="C135" s="41"/>
      <c r="D135" s="219" t="s">
        <v>128</v>
      </c>
      <c r="E135" s="41"/>
      <c r="F135" s="220" t="s">
        <v>429</v>
      </c>
      <c r="G135" s="41"/>
      <c r="H135" s="41"/>
      <c r="I135" s="221"/>
      <c r="J135" s="41"/>
      <c r="K135" s="41"/>
      <c r="L135" s="45"/>
      <c r="M135" s="222"/>
      <c r="N135" s="22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128</v>
      </c>
      <c r="AU135" s="18" t="s">
        <v>79</v>
      </c>
    </row>
    <row r="136" s="12" customFormat="1" ht="22.8" customHeight="1">
      <c r="A136" s="12"/>
      <c r="B136" s="189"/>
      <c r="C136" s="190"/>
      <c r="D136" s="191" t="s">
        <v>68</v>
      </c>
      <c r="E136" s="203" t="s">
        <v>161</v>
      </c>
      <c r="F136" s="203" t="s">
        <v>234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SUM(P137:P166)</f>
        <v>0</v>
      </c>
      <c r="Q136" s="197"/>
      <c r="R136" s="198">
        <f>SUM(R137:R166)</f>
        <v>5.7539820000000006</v>
      </c>
      <c r="S136" s="197"/>
      <c r="T136" s="199">
        <f>SUM(T137:T166)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77</v>
      </c>
      <c r="AT136" s="201" t="s">
        <v>68</v>
      </c>
      <c r="AU136" s="201" t="s">
        <v>77</v>
      </c>
      <c r="AY136" s="200" t="s">
        <v>119</v>
      </c>
      <c r="BK136" s="202">
        <f>SUM(BK137:BK166)</f>
        <v>0</v>
      </c>
    </row>
    <row r="137" s="2" customFormat="1" ht="16.5" customHeight="1">
      <c r="A137" s="39"/>
      <c r="B137" s="40"/>
      <c r="C137" s="236" t="s">
        <v>201</v>
      </c>
      <c r="D137" s="236" t="s">
        <v>134</v>
      </c>
      <c r="E137" s="237" t="s">
        <v>235</v>
      </c>
      <c r="F137" s="238" t="s">
        <v>236</v>
      </c>
      <c r="G137" s="239" t="s">
        <v>137</v>
      </c>
      <c r="H137" s="240">
        <v>20</v>
      </c>
      <c r="I137" s="241"/>
      <c r="J137" s="242">
        <f>ROUND(I137*H137,2)</f>
        <v>0</v>
      </c>
      <c r="K137" s="238" t="s">
        <v>138</v>
      </c>
      <c r="L137" s="45"/>
      <c r="M137" s="243" t="s">
        <v>19</v>
      </c>
      <c r="N137" s="244" t="s">
        <v>40</v>
      </c>
      <c r="O137" s="85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7" t="s">
        <v>126</v>
      </c>
      <c r="AT137" s="217" t="s">
        <v>134</v>
      </c>
      <c r="AU137" s="217" t="s">
        <v>79</v>
      </c>
      <c r="AY137" s="18" t="s">
        <v>119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77</v>
      </c>
      <c r="BK137" s="218">
        <f>ROUND(I137*H137,2)</f>
        <v>0</v>
      </c>
      <c r="BL137" s="18" t="s">
        <v>126</v>
      </c>
      <c r="BM137" s="217" t="s">
        <v>431</v>
      </c>
    </row>
    <row r="138" s="2" customFormat="1">
      <c r="A138" s="39"/>
      <c r="B138" s="40"/>
      <c r="C138" s="41"/>
      <c r="D138" s="219" t="s">
        <v>128</v>
      </c>
      <c r="E138" s="41"/>
      <c r="F138" s="220" t="s">
        <v>238</v>
      </c>
      <c r="G138" s="41"/>
      <c r="H138" s="41"/>
      <c r="I138" s="221"/>
      <c r="J138" s="41"/>
      <c r="K138" s="41"/>
      <c r="L138" s="45"/>
      <c r="M138" s="222"/>
      <c r="N138" s="223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128</v>
      </c>
      <c r="AU138" s="18" t="s">
        <v>79</v>
      </c>
    </row>
    <row r="139" s="14" customFormat="1">
      <c r="A139" s="14"/>
      <c r="B139" s="245"/>
      <c r="C139" s="246"/>
      <c r="D139" s="219" t="s">
        <v>131</v>
      </c>
      <c r="E139" s="247" t="s">
        <v>19</v>
      </c>
      <c r="F139" s="248" t="s">
        <v>432</v>
      </c>
      <c r="G139" s="246"/>
      <c r="H139" s="247" t="s">
        <v>19</v>
      </c>
      <c r="I139" s="249"/>
      <c r="J139" s="246"/>
      <c r="K139" s="246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131</v>
      </c>
      <c r="AU139" s="254" t="s">
        <v>79</v>
      </c>
      <c r="AV139" s="14" t="s">
        <v>77</v>
      </c>
      <c r="AW139" s="14" t="s">
        <v>31</v>
      </c>
      <c r="AX139" s="14" t="s">
        <v>69</v>
      </c>
      <c r="AY139" s="254" t="s">
        <v>119</v>
      </c>
    </row>
    <row r="140" s="13" customFormat="1">
      <c r="A140" s="13"/>
      <c r="B140" s="225"/>
      <c r="C140" s="226"/>
      <c r="D140" s="219" t="s">
        <v>131</v>
      </c>
      <c r="E140" s="227" t="s">
        <v>19</v>
      </c>
      <c r="F140" s="228" t="s">
        <v>253</v>
      </c>
      <c r="G140" s="226"/>
      <c r="H140" s="229">
        <v>20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131</v>
      </c>
      <c r="AU140" s="235" t="s">
        <v>79</v>
      </c>
      <c r="AV140" s="13" t="s">
        <v>79</v>
      </c>
      <c r="AW140" s="13" t="s">
        <v>31</v>
      </c>
      <c r="AX140" s="13" t="s">
        <v>69</v>
      </c>
      <c r="AY140" s="235" t="s">
        <v>119</v>
      </c>
    </row>
    <row r="141" s="15" customFormat="1">
      <c r="A141" s="15"/>
      <c r="B141" s="255"/>
      <c r="C141" s="256"/>
      <c r="D141" s="219" t="s">
        <v>131</v>
      </c>
      <c r="E141" s="257" t="s">
        <v>19</v>
      </c>
      <c r="F141" s="258" t="s">
        <v>147</v>
      </c>
      <c r="G141" s="256"/>
      <c r="H141" s="259">
        <v>20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131</v>
      </c>
      <c r="AU141" s="265" t="s">
        <v>79</v>
      </c>
      <c r="AV141" s="15" t="s">
        <v>126</v>
      </c>
      <c r="AW141" s="15" t="s">
        <v>31</v>
      </c>
      <c r="AX141" s="15" t="s">
        <v>77</v>
      </c>
      <c r="AY141" s="265" t="s">
        <v>119</v>
      </c>
    </row>
    <row r="142" s="2" customFormat="1" ht="16.5" customHeight="1">
      <c r="A142" s="39"/>
      <c r="B142" s="40"/>
      <c r="C142" s="236" t="s">
        <v>207</v>
      </c>
      <c r="D142" s="236" t="s">
        <v>134</v>
      </c>
      <c r="E142" s="237" t="s">
        <v>243</v>
      </c>
      <c r="F142" s="238" t="s">
        <v>244</v>
      </c>
      <c r="G142" s="239" t="s">
        <v>137</v>
      </c>
      <c r="H142" s="240">
        <v>1117</v>
      </c>
      <c r="I142" s="241"/>
      <c r="J142" s="242">
        <f>ROUND(I142*H142,2)</f>
        <v>0</v>
      </c>
      <c r="K142" s="238" t="s">
        <v>138</v>
      </c>
      <c r="L142" s="45"/>
      <c r="M142" s="243" t="s">
        <v>19</v>
      </c>
      <c r="N142" s="244" t="s">
        <v>40</v>
      </c>
      <c r="O142" s="85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7" t="s">
        <v>126</v>
      </c>
      <c r="AT142" s="217" t="s">
        <v>134</v>
      </c>
      <c r="AU142" s="217" t="s">
        <v>79</v>
      </c>
      <c r="AY142" s="18" t="s">
        <v>119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77</v>
      </c>
      <c r="BK142" s="218">
        <f>ROUND(I142*H142,2)</f>
        <v>0</v>
      </c>
      <c r="BL142" s="18" t="s">
        <v>126</v>
      </c>
      <c r="BM142" s="217" t="s">
        <v>433</v>
      </c>
    </row>
    <row r="143" s="2" customFormat="1">
      <c r="A143" s="39"/>
      <c r="B143" s="40"/>
      <c r="C143" s="41"/>
      <c r="D143" s="219" t="s">
        <v>128</v>
      </c>
      <c r="E143" s="41"/>
      <c r="F143" s="220" t="s">
        <v>246</v>
      </c>
      <c r="G143" s="41"/>
      <c r="H143" s="41"/>
      <c r="I143" s="221"/>
      <c r="J143" s="41"/>
      <c r="K143" s="41"/>
      <c r="L143" s="45"/>
      <c r="M143" s="222"/>
      <c r="N143" s="223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128</v>
      </c>
      <c r="AU143" s="18" t="s">
        <v>79</v>
      </c>
    </row>
    <row r="144" s="13" customFormat="1">
      <c r="A144" s="13"/>
      <c r="B144" s="225"/>
      <c r="C144" s="226"/>
      <c r="D144" s="219" t="s">
        <v>131</v>
      </c>
      <c r="E144" s="227" t="s">
        <v>19</v>
      </c>
      <c r="F144" s="228" t="s">
        <v>416</v>
      </c>
      <c r="G144" s="226"/>
      <c r="H144" s="229">
        <v>1117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131</v>
      </c>
      <c r="AU144" s="235" t="s">
        <v>79</v>
      </c>
      <c r="AV144" s="13" t="s">
        <v>79</v>
      </c>
      <c r="AW144" s="13" t="s">
        <v>31</v>
      </c>
      <c r="AX144" s="13" t="s">
        <v>77</v>
      </c>
      <c r="AY144" s="235" t="s">
        <v>119</v>
      </c>
    </row>
    <row r="145" s="2" customFormat="1" ht="16.5" customHeight="1">
      <c r="A145" s="39"/>
      <c r="B145" s="40"/>
      <c r="C145" s="236" t="s">
        <v>213</v>
      </c>
      <c r="D145" s="236" t="s">
        <v>134</v>
      </c>
      <c r="E145" s="237" t="s">
        <v>249</v>
      </c>
      <c r="F145" s="238" t="s">
        <v>250</v>
      </c>
      <c r="G145" s="239" t="s">
        <v>137</v>
      </c>
      <c r="H145" s="240">
        <v>1117</v>
      </c>
      <c r="I145" s="241"/>
      <c r="J145" s="242">
        <f>ROUND(I145*H145,2)</f>
        <v>0</v>
      </c>
      <c r="K145" s="238" t="s">
        <v>138</v>
      </c>
      <c r="L145" s="45"/>
      <c r="M145" s="243" t="s">
        <v>19</v>
      </c>
      <c r="N145" s="244" t="s">
        <v>40</v>
      </c>
      <c r="O145" s="85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7" t="s">
        <v>126</v>
      </c>
      <c r="AT145" s="217" t="s">
        <v>134</v>
      </c>
      <c r="AU145" s="217" t="s">
        <v>79</v>
      </c>
      <c r="AY145" s="18" t="s">
        <v>119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77</v>
      </c>
      <c r="BK145" s="218">
        <f>ROUND(I145*H145,2)</f>
        <v>0</v>
      </c>
      <c r="BL145" s="18" t="s">
        <v>126</v>
      </c>
      <c r="BM145" s="217" t="s">
        <v>434</v>
      </c>
    </row>
    <row r="146" s="2" customFormat="1">
      <c r="A146" s="39"/>
      <c r="B146" s="40"/>
      <c r="C146" s="41"/>
      <c r="D146" s="219" t="s">
        <v>128</v>
      </c>
      <c r="E146" s="41"/>
      <c r="F146" s="220" t="s">
        <v>252</v>
      </c>
      <c r="G146" s="41"/>
      <c r="H146" s="41"/>
      <c r="I146" s="221"/>
      <c r="J146" s="41"/>
      <c r="K146" s="41"/>
      <c r="L146" s="45"/>
      <c r="M146" s="222"/>
      <c r="N146" s="22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128</v>
      </c>
      <c r="AU146" s="18" t="s">
        <v>79</v>
      </c>
    </row>
    <row r="147" s="13" customFormat="1">
      <c r="A147" s="13"/>
      <c r="B147" s="225"/>
      <c r="C147" s="226"/>
      <c r="D147" s="219" t="s">
        <v>131</v>
      </c>
      <c r="E147" s="227" t="s">
        <v>19</v>
      </c>
      <c r="F147" s="228" t="s">
        <v>416</v>
      </c>
      <c r="G147" s="226"/>
      <c r="H147" s="229">
        <v>1117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131</v>
      </c>
      <c r="AU147" s="235" t="s">
        <v>79</v>
      </c>
      <c r="AV147" s="13" t="s">
        <v>79</v>
      </c>
      <c r="AW147" s="13" t="s">
        <v>31</v>
      </c>
      <c r="AX147" s="13" t="s">
        <v>77</v>
      </c>
      <c r="AY147" s="235" t="s">
        <v>119</v>
      </c>
    </row>
    <row r="148" s="2" customFormat="1" ht="16.5" customHeight="1">
      <c r="A148" s="39"/>
      <c r="B148" s="40"/>
      <c r="C148" s="236" t="s">
        <v>8</v>
      </c>
      <c r="D148" s="236" t="s">
        <v>134</v>
      </c>
      <c r="E148" s="237" t="s">
        <v>254</v>
      </c>
      <c r="F148" s="238" t="s">
        <v>255</v>
      </c>
      <c r="G148" s="239" t="s">
        <v>137</v>
      </c>
      <c r="H148" s="240">
        <v>1117</v>
      </c>
      <c r="I148" s="241"/>
      <c r="J148" s="242">
        <f>ROUND(I148*H148,2)</f>
        <v>0</v>
      </c>
      <c r="K148" s="238" t="s">
        <v>138</v>
      </c>
      <c r="L148" s="45"/>
      <c r="M148" s="243" t="s">
        <v>19</v>
      </c>
      <c r="N148" s="244" t="s">
        <v>40</v>
      </c>
      <c r="O148" s="85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7" t="s">
        <v>126</v>
      </c>
      <c r="AT148" s="217" t="s">
        <v>134</v>
      </c>
      <c r="AU148" s="217" t="s">
        <v>79</v>
      </c>
      <c r="AY148" s="18" t="s">
        <v>119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77</v>
      </c>
      <c r="BK148" s="218">
        <f>ROUND(I148*H148,2)</f>
        <v>0</v>
      </c>
      <c r="BL148" s="18" t="s">
        <v>126</v>
      </c>
      <c r="BM148" s="217" t="s">
        <v>435</v>
      </c>
    </row>
    <row r="149" s="2" customFormat="1">
      <c r="A149" s="39"/>
      <c r="B149" s="40"/>
      <c r="C149" s="41"/>
      <c r="D149" s="219" t="s">
        <v>128</v>
      </c>
      <c r="E149" s="41"/>
      <c r="F149" s="220" t="s">
        <v>257</v>
      </c>
      <c r="G149" s="41"/>
      <c r="H149" s="41"/>
      <c r="I149" s="221"/>
      <c r="J149" s="41"/>
      <c r="K149" s="41"/>
      <c r="L149" s="45"/>
      <c r="M149" s="222"/>
      <c r="N149" s="223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128</v>
      </c>
      <c r="AU149" s="18" t="s">
        <v>79</v>
      </c>
    </row>
    <row r="150" s="13" customFormat="1">
      <c r="A150" s="13"/>
      <c r="B150" s="225"/>
      <c r="C150" s="226"/>
      <c r="D150" s="219" t="s">
        <v>131</v>
      </c>
      <c r="E150" s="227" t="s">
        <v>19</v>
      </c>
      <c r="F150" s="228" t="s">
        <v>416</v>
      </c>
      <c r="G150" s="226"/>
      <c r="H150" s="229">
        <v>1117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131</v>
      </c>
      <c r="AU150" s="235" t="s">
        <v>79</v>
      </c>
      <c r="AV150" s="13" t="s">
        <v>79</v>
      </c>
      <c r="AW150" s="13" t="s">
        <v>31</v>
      </c>
      <c r="AX150" s="13" t="s">
        <v>77</v>
      </c>
      <c r="AY150" s="235" t="s">
        <v>119</v>
      </c>
    </row>
    <row r="151" s="2" customFormat="1" ht="16.5" customHeight="1">
      <c r="A151" s="39"/>
      <c r="B151" s="40"/>
      <c r="C151" s="236" t="s">
        <v>229</v>
      </c>
      <c r="D151" s="236" t="s">
        <v>134</v>
      </c>
      <c r="E151" s="237" t="s">
        <v>258</v>
      </c>
      <c r="F151" s="238" t="s">
        <v>259</v>
      </c>
      <c r="G151" s="239" t="s">
        <v>137</v>
      </c>
      <c r="H151" s="240">
        <v>1117</v>
      </c>
      <c r="I151" s="241"/>
      <c r="J151" s="242">
        <f>ROUND(I151*H151,2)</f>
        <v>0</v>
      </c>
      <c r="K151" s="238" t="s">
        <v>138</v>
      </c>
      <c r="L151" s="45"/>
      <c r="M151" s="243" t="s">
        <v>19</v>
      </c>
      <c r="N151" s="244" t="s">
        <v>40</v>
      </c>
      <c r="O151" s="85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7" t="s">
        <v>126</v>
      </c>
      <c r="AT151" s="217" t="s">
        <v>134</v>
      </c>
      <c r="AU151" s="217" t="s">
        <v>79</v>
      </c>
      <c r="AY151" s="18" t="s">
        <v>119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77</v>
      </c>
      <c r="BK151" s="218">
        <f>ROUND(I151*H151,2)</f>
        <v>0</v>
      </c>
      <c r="BL151" s="18" t="s">
        <v>126</v>
      </c>
      <c r="BM151" s="217" t="s">
        <v>436</v>
      </c>
    </row>
    <row r="152" s="2" customFormat="1">
      <c r="A152" s="39"/>
      <c r="B152" s="40"/>
      <c r="C152" s="41"/>
      <c r="D152" s="219" t="s">
        <v>128</v>
      </c>
      <c r="E152" s="41"/>
      <c r="F152" s="220" t="s">
        <v>261</v>
      </c>
      <c r="G152" s="41"/>
      <c r="H152" s="41"/>
      <c r="I152" s="221"/>
      <c r="J152" s="41"/>
      <c r="K152" s="41"/>
      <c r="L152" s="45"/>
      <c r="M152" s="222"/>
      <c r="N152" s="223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128</v>
      </c>
      <c r="AU152" s="18" t="s">
        <v>79</v>
      </c>
    </row>
    <row r="153" s="13" customFormat="1">
      <c r="A153" s="13"/>
      <c r="B153" s="225"/>
      <c r="C153" s="226"/>
      <c r="D153" s="219" t="s">
        <v>131</v>
      </c>
      <c r="E153" s="227" t="s">
        <v>19</v>
      </c>
      <c r="F153" s="228" t="s">
        <v>416</v>
      </c>
      <c r="G153" s="226"/>
      <c r="H153" s="229">
        <v>1117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131</v>
      </c>
      <c r="AU153" s="235" t="s">
        <v>79</v>
      </c>
      <c r="AV153" s="13" t="s">
        <v>79</v>
      </c>
      <c r="AW153" s="13" t="s">
        <v>31</v>
      </c>
      <c r="AX153" s="13" t="s">
        <v>77</v>
      </c>
      <c r="AY153" s="235" t="s">
        <v>119</v>
      </c>
    </row>
    <row r="154" s="2" customFormat="1" ht="21.75" customHeight="1">
      <c r="A154" s="39"/>
      <c r="B154" s="40"/>
      <c r="C154" s="236" t="s">
        <v>220</v>
      </c>
      <c r="D154" s="236" t="s">
        <v>134</v>
      </c>
      <c r="E154" s="237" t="s">
        <v>263</v>
      </c>
      <c r="F154" s="238" t="s">
        <v>264</v>
      </c>
      <c r="G154" s="239" t="s">
        <v>137</v>
      </c>
      <c r="H154" s="240">
        <v>1117</v>
      </c>
      <c r="I154" s="241"/>
      <c r="J154" s="242">
        <f>ROUND(I154*H154,2)</f>
        <v>0</v>
      </c>
      <c r="K154" s="238" t="s">
        <v>138</v>
      </c>
      <c r="L154" s="45"/>
      <c r="M154" s="243" t="s">
        <v>19</v>
      </c>
      <c r="N154" s="244" t="s">
        <v>40</v>
      </c>
      <c r="O154" s="85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7" t="s">
        <v>126</v>
      </c>
      <c r="AT154" s="217" t="s">
        <v>134</v>
      </c>
      <c r="AU154" s="217" t="s">
        <v>79</v>
      </c>
      <c r="AY154" s="18" t="s">
        <v>119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77</v>
      </c>
      <c r="BK154" s="218">
        <f>ROUND(I154*H154,2)</f>
        <v>0</v>
      </c>
      <c r="BL154" s="18" t="s">
        <v>126</v>
      </c>
      <c r="BM154" s="217" t="s">
        <v>437</v>
      </c>
    </row>
    <row r="155" s="2" customFormat="1">
      <c r="A155" s="39"/>
      <c r="B155" s="40"/>
      <c r="C155" s="41"/>
      <c r="D155" s="219" t="s">
        <v>128</v>
      </c>
      <c r="E155" s="41"/>
      <c r="F155" s="220" t="s">
        <v>266</v>
      </c>
      <c r="G155" s="41"/>
      <c r="H155" s="41"/>
      <c r="I155" s="221"/>
      <c r="J155" s="41"/>
      <c r="K155" s="41"/>
      <c r="L155" s="45"/>
      <c r="M155" s="222"/>
      <c r="N155" s="22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128</v>
      </c>
      <c r="AU155" s="18" t="s">
        <v>79</v>
      </c>
    </row>
    <row r="156" s="13" customFormat="1">
      <c r="A156" s="13"/>
      <c r="B156" s="225"/>
      <c r="C156" s="226"/>
      <c r="D156" s="219" t="s">
        <v>131</v>
      </c>
      <c r="E156" s="227" t="s">
        <v>19</v>
      </c>
      <c r="F156" s="228" t="s">
        <v>416</v>
      </c>
      <c r="G156" s="226"/>
      <c r="H156" s="229">
        <v>1117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131</v>
      </c>
      <c r="AU156" s="235" t="s">
        <v>79</v>
      </c>
      <c r="AV156" s="13" t="s">
        <v>79</v>
      </c>
      <c r="AW156" s="13" t="s">
        <v>31</v>
      </c>
      <c r="AX156" s="13" t="s">
        <v>77</v>
      </c>
      <c r="AY156" s="235" t="s">
        <v>119</v>
      </c>
    </row>
    <row r="157" s="2" customFormat="1" ht="16.5" customHeight="1">
      <c r="A157" s="39"/>
      <c r="B157" s="40"/>
      <c r="C157" s="236" t="s">
        <v>142</v>
      </c>
      <c r="D157" s="236" t="s">
        <v>134</v>
      </c>
      <c r="E157" s="237" t="s">
        <v>438</v>
      </c>
      <c r="F157" s="238" t="s">
        <v>439</v>
      </c>
      <c r="G157" s="239" t="s">
        <v>137</v>
      </c>
      <c r="H157" s="240">
        <v>30</v>
      </c>
      <c r="I157" s="241"/>
      <c r="J157" s="242">
        <f>ROUND(I157*H157,2)</f>
        <v>0</v>
      </c>
      <c r="K157" s="238" t="s">
        <v>138</v>
      </c>
      <c r="L157" s="45"/>
      <c r="M157" s="243" t="s">
        <v>19</v>
      </c>
      <c r="N157" s="244" t="s">
        <v>40</v>
      </c>
      <c r="O157" s="85"/>
      <c r="P157" s="215">
        <f>O157*H157</f>
        <v>0</v>
      </c>
      <c r="Q157" s="215">
        <v>0.1837</v>
      </c>
      <c r="R157" s="215">
        <f>Q157*H157</f>
        <v>5.5110000000000001</v>
      </c>
      <c r="S157" s="215">
        <v>0</v>
      </c>
      <c r="T157" s="21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7" t="s">
        <v>126</v>
      </c>
      <c r="AT157" s="217" t="s">
        <v>134</v>
      </c>
      <c r="AU157" s="217" t="s">
        <v>79</v>
      </c>
      <c r="AY157" s="18" t="s">
        <v>119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8" t="s">
        <v>77</v>
      </c>
      <c r="BK157" s="218">
        <f>ROUND(I157*H157,2)</f>
        <v>0</v>
      </c>
      <c r="BL157" s="18" t="s">
        <v>126</v>
      </c>
      <c r="BM157" s="217" t="s">
        <v>440</v>
      </c>
    </row>
    <row r="158" s="2" customFormat="1">
      <c r="A158" s="39"/>
      <c r="B158" s="40"/>
      <c r="C158" s="41"/>
      <c r="D158" s="219" t="s">
        <v>128</v>
      </c>
      <c r="E158" s="41"/>
      <c r="F158" s="220" t="s">
        <v>441</v>
      </c>
      <c r="G158" s="41"/>
      <c r="H158" s="41"/>
      <c r="I158" s="221"/>
      <c r="J158" s="41"/>
      <c r="K158" s="41"/>
      <c r="L158" s="45"/>
      <c r="M158" s="222"/>
      <c r="N158" s="22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128</v>
      </c>
      <c r="AU158" s="18" t="s">
        <v>79</v>
      </c>
    </row>
    <row r="159" s="2" customFormat="1">
      <c r="A159" s="39"/>
      <c r="B159" s="40"/>
      <c r="C159" s="41"/>
      <c r="D159" s="219" t="s">
        <v>129</v>
      </c>
      <c r="E159" s="41"/>
      <c r="F159" s="224" t="s">
        <v>442</v>
      </c>
      <c r="G159" s="41"/>
      <c r="H159" s="41"/>
      <c r="I159" s="221"/>
      <c r="J159" s="41"/>
      <c r="K159" s="41"/>
      <c r="L159" s="45"/>
      <c r="M159" s="222"/>
      <c r="N159" s="22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129</v>
      </c>
      <c r="AU159" s="18" t="s">
        <v>79</v>
      </c>
    </row>
    <row r="160" s="2" customFormat="1" ht="16.5" customHeight="1">
      <c r="A160" s="39"/>
      <c r="B160" s="40"/>
      <c r="C160" s="236" t="s">
        <v>248</v>
      </c>
      <c r="D160" s="236" t="s">
        <v>134</v>
      </c>
      <c r="E160" s="237" t="s">
        <v>268</v>
      </c>
      <c r="F160" s="238" t="s">
        <v>269</v>
      </c>
      <c r="G160" s="239" t="s">
        <v>137</v>
      </c>
      <c r="H160" s="240">
        <v>2.5</v>
      </c>
      <c r="I160" s="241"/>
      <c r="J160" s="242">
        <f>ROUND(I160*H160,2)</f>
        <v>0</v>
      </c>
      <c r="K160" s="238" t="s">
        <v>138</v>
      </c>
      <c r="L160" s="45"/>
      <c r="M160" s="243" t="s">
        <v>19</v>
      </c>
      <c r="N160" s="244" t="s">
        <v>40</v>
      </c>
      <c r="O160" s="85"/>
      <c r="P160" s="215">
        <f>O160*H160</f>
        <v>0</v>
      </c>
      <c r="Q160" s="215">
        <v>0.084250000000000005</v>
      </c>
      <c r="R160" s="215">
        <f>Q160*H160</f>
        <v>0.21062500000000001</v>
      </c>
      <c r="S160" s="215">
        <v>0</v>
      </c>
      <c r="T160" s="21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7" t="s">
        <v>126</v>
      </c>
      <c r="AT160" s="217" t="s">
        <v>134</v>
      </c>
      <c r="AU160" s="217" t="s">
        <v>79</v>
      </c>
      <c r="AY160" s="18" t="s">
        <v>119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8" t="s">
        <v>77</v>
      </c>
      <c r="BK160" s="218">
        <f>ROUND(I160*H160,2)</f>
        <v>0</v>
      </c>
      <c r="BL160" s="18" t="s">
        <v>126</v>
      </c>
      <c r="BM160" s="217" t="s">
        <v>443</v>
      </c>
    </row>
    <row r="161" s="2" customFormat="1">
      <c r="A161" s="39"/>
      <c r="B161" s="40"/>
      <c r="C161" s="41"/>
      <c r="D161" s="219" t="s">
        <v>128</v>
      </c>
      <c r="E161" s="41"/>
      <c r="F161" s="220" t="s">
        <v>271</v>
      </c>
      <c r="G161" s="41"/>
      <c r="H161" s="41"/>
      <c r="I161" s="221"/>
      <c r="J161" s="41"/>
      <c r="K161" s="41"/>
      <c r="L161" s="45"/>
      <c r="M161" s="222"/>
      <c r="N161" s="223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128</v>
      </c>
      <c r="AU161" s="18" t="s">
        <v>79</v>
      </c>
    </row>
    <row r="162" s="14" customFormat="1">
      <c r="A162" s="14"/>
      <c r="B162" s="245"/>
      <c r="C162" s="246"/>
      <c r="D162" s="219" t="s">
        <v>131</v>
      </c>
      <c r="E162" s="247" t="s">
        <v>19</v>
      </c>
      <c r="F162" s="248" t="s">
        <v>221</v>
      </c>
      <c r="G162" s="246"/>
      <c r="H162" s="247" t="s">
        <v>19</v>
      </c>
      <c r="I162" s="249"/>
      <c r="J162" s="246"/>
      <c r="K162" s="246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131</v>
      </c>
      <c r="AU162" s="254" t="s">
        <v>79</v>
      </c>
      <c r="AV162" s="14" t="s">
        <v>77</v>
      </c>
      <c r="AW162" s="14" t="s">
        <v>31</v>
      </c>
      <c r="AX162" s="14" t="s">
        <v>69</v>
      </c>
      <c r="AY162" s="254" t="s">
        <v>119</v>
      </c>
    </row>
    <row r="163" s="13" customFormat="1">
      <c r="A163" s="13"/>
      <c r="B163" s="225"/>
      <c r="C163" s="226"/>
      <c r="D163" s="219" t="s">
        <v>131</v>
      </c>
      <c r="E163" s="227" t="s">
        <v>19</v>
      </c>
      <c r="F163" s="228" t="s">
        <v>242</v>
      </c>
      <c r="G163" s="226"/>
      <c r="H163" s="229">
        <v>2.5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131</v>
      </c>
      <c r="AU163" s="235" t="s">
        <v>79</v>
      </c>
      <c r="AV163" s="13" t="s">
        <v>79</v>
      </c>
      <c r="AW163" s="13" t="s">
        <v>31</v>
      </c>
      <c r="AX163" s="13" t="s">
        <v>69</v>
      </c>
      <c r="AY163" s="235" t="s">
        <v>119</v>
      </c>
    </row>
    <row r="164" s="15" customFormat="1">
      <c r="A164" s="15"/>
      <c r="B164" s="255"/>
      <c r="C164" s="256"/>
      <c r="D164" s="219" t="s">
        <v>131</v>
      </c>
      <c r="E164" s="257" t="s">
        <v>19</v>
      </c>
      <c r="F164" s="258" t="s">
        <v>147</v>
      </c>
      <c r="G164" s="256"/>
      <c r="H164" s="259">
        <v>2.5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5" t="s">
        <v>131</v>
      </c>
      <c r="AU164" s="265" t="s">
        <v>79</v>
      </c>
      <c r="AV164" s="15" t="s">
        <v>126</v>
      </c>
      <c r="AW164" s="15" t="s">
        <v>31</v>
      </c>
      <c r="AX164" s="15" t="s">
        <v>77</v>
      </c>
      <c r="AY164" s="265" t="s">
        <v>119</v>
      </c>
    </row>
    <row r="165" s="2" customFormat="1" ht="16.5" customHeight="1">
      <c r="A165" s="39"/>
      <c r="B165" s="40"/>
      <c r="C165" s="205" t="s">
        <v>253</v>
      </c>
      <c r="D165" s="205" t="s">
        <v>121</v>
      </c>
      <c r="E165" s="206" t="s">
        <v>276</v>
      </c>
      <c r="F165" s="207" t="s">
        <v>277</v>
      </c>
      <c r="G165" s="208" t="s">
        <v>137</v>
      </c>
      <c r="H165" s="209">
        <v>0.247</v>
      </c>
      <c r="I165" s="210"/>
      <c r="J165" s="211">
        <f>ROUND(I165*H165,2)</f>
        <v>0</v>
      </c>
      <c r="K165" s="207" t="s">
        <v>138</v>
      </c>
      <c r="L165" s="212"/>
      <c r="M165" s="213" t="s">
        <v>19</v>
      </c>
      <c r="N165" s="214" t="s">
        <v>40</v>
      </c>
      <c r="O165" s="85"/>
      <c r="P165" s="215">
        <f>O165*H165</f>
        <v>0</v>
      </c>
      <c r="Q165" s="215">
        <v>0.13100000000000001</v>
      </c>
      <c r="R165" s="215">
        <f>Q165*H165</f>
        <v>0.032357000000000004</v>
      </c>
      <c r="S165" s="215">
        <v>0</v>
      </c>
      <c r="T165" s="21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7" t="s">
        <v>125</v>
      </c>
      <c r="AT165" s="217" t="s">
        <v>121</v>
      </c>
      <c r="AU165" s="217" t="s">
        <v>79</v>
      </c>
      <c r="AY165" s="18" t="s">
        <v>119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77</v>
      </c>
      <c r="BK165" s="218">
        <f>ROUND(I165*H165,2)</f>
        <v>0</v>
      </c>
      <c r="BL165" s="18" t="s">
        <v>126</v>
      </c>
      <c r="BM165" s="217" t="s">
        <v>444</v>
      </c>
    </row>
    <row r="166" s="2" customFormat="1">
      <c r="A166" s="39"/>
      <c r="B166" s="40"/>
      <c r="C166" s="41"/>
      <c r="D166" s="219" t="s">
        <v>128</v>
      </c>
      <c r="E166" s="41"/>
      <c r="F166" s="220" t="s">
        <v>277</v>
      </c>
      <c r="G166" s="41"/>
      <c r="H166" s="41"/>
      <c r="I166" s="221"/>
      <c r="J166" s="41"/>
      <c r="K166" s="41"/>
      <c r="L166" s="45"/>
      <c r="M166" s="222"/>
      <c r="N166" s="22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128</v>
      </c>
      <c r="AU166" s="18" t="s">
        <v>79</v>
      </c>
    </row>
    <row r="167" s="12" customFormat="1" ht="22.8" customHeight="1">
      <c r="A167" s="12"/>
      <c r="B167" s="189"/>
      <c r="C167" s="190"/>
      <c r="D167" s="191" t="s">
        <v>68</v>
      </c>
      <c r="E167" s="203" t="s">
        <v>125</v>
      </c>
      <c r="F167" s="203" t="s">
        <v>291</v>
      </c>
      <c r="G167" s="190"/>
      <c r="H167" s="190"/>
      <c r="I167" s="193"/>
      <c r="J167" s="204">
        <f>BK167</f>
        <v>0</v>
      </c>
      <c r="K167" s="190"/>
      <c r="L167" s="195"/>
      <c r="M167" s="196"/>
      <c r="N167" s="197"/>
      <c r="O167" s="197"/>
      <c r="P167" s="198">
        <f>SUM(P168:P173)</f>
        <v>0</v>
      </c>
      <c r="Q167" s="197"/>
      <c r="R167" s="198">
        <f>SUM(R168:R173)</f>
        <v>3.0430000000000001</v>
      </c>
      <c r="S167" s="197"/>
      <c r="T167" s="199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0" t="s">
        <v>77</v>
      </c>
      <c r="AT167" s="201" t="s">
        <v>68</v>
      </c>
      <c r="AU167" s="201" t="s">
        <v>77</v>
      </c>
      <c r="AY167" s="200" t="s">
        <v>119</v>
      </c>
      <c r="BK167" s="202">
        <f>SUM(BK168:BK173)</f>
        <v>0</v>
      </c>
    </row>
    <row r="168" s="2" customFormat="1" ht="16.5" customHeight="1">
      <c r="A168" s="39"/>
      <c r="B168" s="40"/>
      <c r="C168" s="236" t="s">
        <v>7</v>
      </c>
      <c r="D168" s="236" t="s">
        <v>134</v>
      </c>
      <c r="E168" s="237" t="s">
        <v>445</v>
      </c>
      <c r="F168" s="238" t="s">
        <v>446</v>
      </c>
      <c r="G168" s="239" t="s">
        <v>295</v>
      </c>
      <c r="H168" s="240">
        <v>2</v>
      </c>
      <c r="I168" s="241"/>
      <c r="J168" s="242">
        <f>ROUND(I168*H168,2)</f>
        <v>0</v>
      </c>
      <c r="K168" s="238" t="s">
        <v>138</v>
      </c>
      <c r="L168" s="45"/>
      <c r="M168" s="243" t="s">
        <v>19</v>
      </c>
      <c r="N168" s="244" t="s">
        <v>40</v>
      </c>
      <c r="O168" s="85"/>
      <c r="P168" s="215">
        <f>O168*H168</f>
        <v>0</v>
      </c>
      <c r="Q168" s="215">
        <v>0.42368</v>
      </c>
      <c r="R168" s="215">
        <f>Q168*H168</f>
        <v>0.84736</v>
      </c>
      <c r="S168" s="215">
        <v>0</v>
      </c>
      <c r="T168" s="21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7" t="s">
        <v>126</v>
      </c>
      <c r="AT168" s="217" t="s">
        <v>134</v>
      </c>
      <c r="AU168" s="217" t="s">
        <v>79</v>
      </c>
      <c r="AY168" s="18" t="s">
        <v>119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8" t="s">
        <v>77</v>
      </c>
      <c r="BK168" s="218">
        <f>ROUND(I168*H168,2)</f>
        <v>0</v>
      </c>
      <c r="BL168" s="18" t="s">
        <v>126</v>
      </c>
      <c r="BM168" s="217" t="s">
        <v>447</v>
      </c>
    </row>
    <row r="169" s="2" customFormat="1">
      <c r="A169" s="39"/>
      <c r="B169" s="40"/>
      <c r="C169" s="41"/>
      <c r="D169" s="219" t="s">
        <v>128</v>
      </c>
      <c r="E169" s="41"/>
      <c r="F169" s="220" t="s">
        <v>446</v>
      </c>
      <c r="G169" s="41"/>
      <c r="H169" s="41"/>
      <c r="I169" s="221"/>
      <c r="J169" s="41"/>
      <c r="K169" s="41"/>
      <c r="L169" s="45"/>
      <c r="M169" s="222"/>
      <c r="N169" s="22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128</v>
      </c>
      <c r="AU169" s="18" t="s">
        <v>79</v>
      </c>
    </row>
    <row r="170" s="2" customFormat="1" ht="16.5" customHeight="1">
      <c r="A170" s="39"/>
      <c r="B170" s="40"/>
      <c r="C170" s="236" t="s">
        <v>262</v>
      </c>
      <c r="D170" s="236" t="s">
        <v>134</v>
      </c>
      <c r="E170" s="237" t="s">
        <v>293</v>
      </c>
      <c r="F170" s="238" t="s">
        <v>294</v>
      </c>
      <c r="G170" s="239" t="s">
        <v>295</v>
      </c>
      <c r="H170" s="240">
        <v>3</v>
      </c>
      <c r="I170" s="241"/>
      <c r="J170" s="242">
        <f>ROUND(I170*H170,2)</f>
        <v>0</v>
      </c>
      <c r="K170" s="238" t="s">
        <v>138</v>
      </c>
      <c r="L170" s="45"/>
      <c r="M170" s="243" t="s">
        <v>19</v>
      </c>
      <c r="N170" s="244" t="s">
        <v>40</v>
      </c>
      <c r="O170" s="85"/>
      <c r="P170" s="215">
        <f>O170*H170</f>
        <v>0</v>
      </c>
      <c r="Q170" s="215">
        <v>0.42080000000000001</v>
      </c>
      <c r="R170" s="215">
        <f>Q170*H170</f>
        <v>1.2624</v>
      </c>
      <c r="S170" s="215">
        <v>0</v>
      </c>
      <c r="T170" s="21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7" t="s">
        <v>126</v>
      </c>
      <c r="AT170" s="217" t="s">
        <v>134</v>
      </c>
      <c r="AU170" s="217" t="s">
        <v>79</v>
      </c>
      <c r="AY170" s="18" t="s">
        <v>119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77</v>
      </c>
      <c r="BK170" s="218">
        <f>ROUND(I170*H170,2)</f>
        <v>0</v>
      </c>
      <c r="BL170" s="18" t="s">
        <v>126</v>
      </c>
      <c r="BM170" s="217" t="s">
        <v>448</v>
      </c>
    </row>
    <row r="171" s="2" customFormat="1">
      <c r="A171" s="39"/>
      <c r="B171" s="40"/>
      <c r="C171" s="41"/>
      <c r="D171" s="219" t="s">
        <v>128</v>
      </c>
      <c r="E171" s="41"/>
      <c r="F171" s="220" t="s">
        <v>294</v>
      </c>
      <c r="G171" s="41"/>
      <c r="H171" s="41"/>
      <c r="I171" s="221"/>
      <c r="J171" s="41"/>
      <c r="K171" s="41"/>
      <c r="L171" s="45"/>
      <c r="M171" s="222"/>
      <c r="N171" s="223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128</v>
      </c>
      <c r="AU171" s="18" t="s">
        <v>79</v>
      </c>
    </row>
    <row r="172" s="2" customFormat="1" ht="21.75" customHeight="1">
      <c r="A172" s="39"/>
      <c r="B172" s="40"/>
      <c r="C172" s="236" t="s">
        <v>267</v>
      </c>
      <c r="D172" s="236" t="s">
        <v>134</v>
      </c>
      <c r="E172" s="237" t="s">
        <v>298</v>
      </c>
      <c r="F172" s="238" t="s">
        <v>299</v>
      </c>
      <c r="G172" s="239" t="s">
        <v>295</v>
      </c>
      <c r="H172" s="240">
        <v>3</v>
      </c>
      <c r="I172" s="241"/>
      <c r="J172" s="242">
        <f>ROUND(I172*H172,2)</f>
        <v>0</v>
      </c>
      <c r="K172" s="238" t="s">
        <v>138</v>
      </c>
      <c r="L172" s="45"/>
      <c r="M172" s="243" t="s">
        <v>19</v>
      </c>
      <c r="N172" s="244" t="s">
        <v>40</v>
      </c>
      <c r="O172" s="85"/>
      <c r="P172" s="215">
        <f>O172*H172</f>
        <v>0</v>
      </c>
      <c r="Q172" s="215">
        <v>0.31108000000000002</v>
      </c>
      <c r="R172" s="215">
        <f>Q172*H172</f>
        <v>0.93324000000000007</v>
      </c>
      <c r="S172" s="215">
        <v>0</v>
      </c>
      <c r="T172" s="21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7" t="s">
        <v>126</v>
      </c>
      <c r="AT172" s="217" t="s">
        <v>134</v>
      </c>
      <c r="AU172" s="217" t="s">
        <v>79</v>
      </c>
      <c r="AY172" s="18" t="s">
        <v>119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8" t="s">
        <v>77</v>
      </c>
      <c r="BK172" s="218">
        <f>ROUND(I172*H172,2)</f>
        <v>0</v>
      </c>
      <c r="BL172" s="18" t="s">
        <v>126</v>
      </c>
      <c r="BM172" s="217" t="s">
        <v>449</v>
      </c>
    </row>
    <row r="173" s="2" customFormat="1">
      <c r="A173" s="39"/>
      <c r="B173" s="40"/>
      <c r="C173" s="41"/>
      <c r="D173" s="219" t="s">
        <v>128</v>
      </c>
      <c r="E173" s="41"/>
      <c r="F173" s="220" t="s">
        <v>301</v>
      </c>
      <c r="G173" s="41"/>
      <c r="H173" s="41"/>
      <c r="I173" s="221"/>
      <c r="J173" s="41"/>
      <c r="K173" s="41"/>
      <c r="L173" s="45"/>
      <c r="M173" s="222"/>
      <c r="N173" s="22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128</v>
      </c>
      <c r="AU173" s="18" t="s">
        <v>79</v>
      </c>
    </row>
    <row r="174" s="12" customFormat="1" ht="22.8" customHeight="1">
      <c r="A174" s="12"/>
      <c r="B174" s="189"/>
      <c r="C174" s="190"/>
      <c r="D174" s="191" t="s">
        <v>68</v>
      </c>
      <c r="E174" s="203" t="s">
        <v>184</v>
      </c>
      <c r="F174" s="203" t="s">
        <v>302</v>
      </c>
      <c r="G174" s="190"/>
      <c r="H174" s="190"/>
      <c r="I174" s="193"/>
      <c r="J174" s="204">
        <f>BK174</f>
        <v>0</v>
      </c>
      <c r="K174" s="190"/>
      <c r="L174" s="195"/>
      <c r="M174" s="196"/>
      <c r="N174" s="197"/>
      <c r="O174" s="197"/>
      <c r="P174" s="198">
        <f>SUM(P175:P186)</f>
        <v>0</v>
      </c>
      <c r="Q174" s="197"/>
      <c r="R174" s="198">
        <f>SUM(R175:R186)</f>
        <v>21.959109999999999</v>
      </c>
      <c r="S174" s="197"/>
      <c r="T174" s="199">
        <f>SUM(T175:T186)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0" t="s">
        <v>77</v>
      </c>
      <c r="AT174" s="201" t="s">
        <v>68</v>
      </c>
      <c r="AU174" s="201" t="s">
        <v>77</v>
      </c>
      <c r="AY174" s="200" t="s">
        <v>119</v>
      </c>
      <c r="BK174" s="202">
        <f>SUM(BK175:BK186)</f>
        <v>0</v>
      </c>
    </row>
    <row r="175" s="2" customFormat="1" ht="16.5" customHeight="1">
      <c r="A175" s="39"/>
      <c r="B175" s="40"/>
      <c r="C175" s="236" t="s">
        <v>275</v>
      </c>
      <c r="D175" s="236" t="s">
        <v>134</v>
      </c>
      <c r="E175" s="237" t="s">
        <v>326</v>
      </c>
      <c r="F175" s="238" t="s">
        <v>327</v>
      </c>
      <c r="G175" s="239" t="s">
        <v>156</v>
      </c>
      <c r="H175" s="240">
        <v>133</v>
      </c>
      <c r="I175" s="241"/>
      <c r="J175" s="242">
        <f>ROUND(I175*H175,2)</f>
        <v>0</v>
      </c>
      <c r="K175" s="238" t="s">
        <v>138</v>
      </c>
      <c r="L175" s="45"/>
      <c r="M175" s="243" t="s">
        <v>19</v>
      </c>
      <c r="N175" s="244" t="s">
        <v>40</v>
      </c>
      <c r="O175" s="85"/>
      <c r="P175" s="215">
        <f>O175*H175</f>
        <v>0</v>
      </c>
      <c r="Q175" s="215">
        <v>0.14066999999999999</v>
      </c>
      <c r="R175" s="215">
        <f>Q175*H175</f>
        <v>18.709109999999999</v>
      </c>
      <c r="S175" s="215">
        <v>0</v>
      </c>
      <c r="T175" s="21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7" t="s">
        <v>126</v>
      </c>
      <c r="AT175" s="217" t="s">
        <v>134</v>
      </c>
      <c r="AU175" s="217" t="s">
        <v>79</v>
      </c>
      <c r="AY175" s="18" t="s">
        <v>119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77</v>
      </c>
      <c r="BK175" s="218">
        <f>ROUND(I175*H175,2)</f>
        <v>0</v>
      </c>
      <c r="BL175" s="18" t="s">
        <v>126</v>
      </c>
      <c r="BM175" s="217" t="s">
        <v>450</v>
      </c>
    </row>
    <row r="176" s="2" customFormat="1">
      <c r="A176" s="39"/>
      <c r="B176" s="40"/>
      <c r="C176" s="41"/>
      <c r="D176" s="219" t="s">
        <v>128</v>
      </c>
      <c r="E176" s="41"/>
      <c r="F176" s="220" t="s">
        <v>329</v>
      </c>
      <c r="G176" s="41"/>
      <c r="H176" s="41"/>
      <c r="I176" s="221"/>
      <c r="J176" s="41"/>
      <c r="K176" s="41"/>
      <c r="L176" s="45"/>
      <c r="M176" s="222"/>
      <c r="N176" s="22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128</v>
      </c>
      <c r="AU176" s="18" t="s">
        <v>79</v>
      </c>
    </row>
    <row r="177" s="14" customFormat="1">
      <c r="A177" s="14"/>
      <c r="B177" s="245"/>
      <c r="C177" s="246"/>
      <c r="D177" s="219" t="s">
        <v>131</v>
      </c>
      <c r="E177" s="247" t="s">
        <v>19</v>
      </c>
      <c r="F177" s="248" t="s">
        <v>330</v>
      </c>
      <c r="G177" s="246"/>
      <c r="H177" s="247" t="s">
        <v>19</v>
      </c>
      <c r="I177" s="249"/>
      <c r="J177" s="246"/>
      <c r="K177" s="246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131</v>
      </c>
      <c r="AU177" s="254" t="s">
        <v>79</v>
      </c>
      <c r="AV177" s="14" t="s">
        <v>77</v>
      </c>
      <c r="AW177" s="14" t="s">
        <v>31</v>
      </c>
      <c r="AX177" s="14" t="s">
        <v>69</v>
      </c>
      <c r="AY177" s="254" t="s">
        <v>119</v>
      </c>
    </row>
    <row r="178" s="14" customFormat="1">
      <c r="A178" s="14"/>
      <c r="B178" s="245"/>
      <c r="C178" s="246"/>
      <c r="D178" s="219" t="s">
        <v>131</v>
      </c>
      <c r="E178" s="247" t="s">
        <v>19</v>
      </c>
      <c r="F178" s="248" t="s">
        <v>332</v>
      </c>
      <c r="G178" s="246"/>
      <c r="H178" s="247" t="s">
        <v>19</v>
      </c>
      <c r="I178" s="249"/>
      <c r="J178" s="246"/>
      <c r="K178" s="246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131</v>
      </c>
      <c r="AU178" s="254" t="s">
        <v>79</v>
      </c>
      <c r="AV178" s="14" t="s">
        <v>77</v>
      </c>
      <c r="AW178" s="14" t="s">
        <v>31</v>
      </c>
      <c r="AX178" s="14" t="s">
        <v>69</v>
      </c>
      <c r="AY178" s="254" t="s">
        <v>119</v>
      </c>
    </row>
    <row r="179" s="13" customFormat="1">
      <c r="A179" s="13"/>
      <c r="B179" s="225"/>
      <c r="C179" s="226"/>
      <c r="D179" s="219" t="s">
        <v>131</v>
      </c>
      <c r="E179" s="227" t="s">
        <v>19</v>
      </c>
      <c r="F179" s="228" t="s">
        <v>146</v>
      </c>
      <c r="G179" s="226"/>
      <c r="H179" s="229">
        <v>50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131</v>
      </c>
      <c r="AU179" s="235" t="s">
        <v>79</v>
      </c>
      <c r="AV179" s="13" t="s">
        <v>79</v>
      </c>
      <c r="AW179" s="13" t="s">
        <v>31</v>
      </c>
      <c r="AX179" s="13" t="s">
        <v>69</v>
      </c>
      <c r="AY179" s="235" t="s">
        <v>119</v>
      </c>
    </row>
    <row r="180" s="14" customFormat="1">
      <c r="A180" s="14"/>
      <c r="B180" s="245"/>
      <c r="C180" s="246"/>
      <c r="D180" s="219" t="s">
        <v>131</v>
      </c>
      <c r="E180" s="247" t="s">
        <v>19</v>
      </c>
      <c r="F180" s="248" t="s">
        <v>333</v>
      </c>
      <c r="G180" s="246"/>
      <c r="H180" s="247" t="s">
        <v>19</v>
      </c>
      <c r="I180" s="249"/>
      <c r="J180" s="246"/>
      <c r="K180" s="246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131</v>
      </c>
      <c r="AU180" s="254" t="s">
        <v>79</v>
      </c>
      <c r="AV180" s="14" t="s">
        <v>77</v>
      </c>
      <c r="AW180" s="14" t="s">
        <v>31</v>
      </c>
      <c r="AX180" s="14" t="s">
        <v>69</v>
      </c>
      <c r="AY180" s="254" t="s">
        <v>119</v>
      </c>
    </row>
    <row r="181" s="13" customFormat="1">
      <c r="A181" s="13"/>
      <c r="B181" s="225"/>
      <c r="C181" s="226"/>
      <c r="D181" s="219" t="s">
        <v>131</v>
      </c>
      <c r="E181" s="227" t="s">
        <v>19</v>
      </c>
      <c r="F181" s="228" t="s">
        <v>451</v>
      </c>
      <c r="G181" s="226"/>
      <c r="H181" s="229">
        <v>83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131</v>
      </c>
      <c r="AU181" s="235" t="s">
        <v>79</v>
      </c>
      <c r="AV181" s="13" t="s">
        <v>79</v>
      </c>
      <c r="AW181" s="13" t="s">
        <v>31</v>
      </c>
      <c r="AX181" s="13" t="s">
        <v>69</v>
      </c>
      <c r="AY181" s="235" t="s">
        <v>119</v>
      </c>
    </row>
    <row r="182" s="15" customFormat="1">
      <c r="A182" s="15"/>
      <c r="B182" s="255"/>
      <c r="C182" s="256"/>
      <c r="D182" s="219" t="s">
        <v>131</v>
      </c>
      <c r="E182" s="257" t="s">
        <v>19</v>
      </c>
      <c r="F182" s="258" t="s">
        <v>147</v>
      </c>
      <c r="G182" s="256"/>
      <c r="H182" s="259">
        <v>133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5" t="s">
        <v>131</v>
      </c>
      <c r="AU182" s="265" t="s">
        <v>79</v>
      </c>
      <c r="AV182" s="15" t="s">
        <v>126</v>
      </c>
      <c r="AW182" s="15" t="s">
        <v>31</v>
      </c>
      <c r="AX182" s="15" t="s">
        <v>77</v>
      </c>
      <c r="AY182" s="265" t="s">
        <v>119</v>
      </c>
    </row>
    <row r="183" s="2" customFormat="1" ht="16.5" customHeight="1">
      <c r="A183" s="39"/>
      <c r="B183" s="40"/>
      <c r="C183" s="205" t="s">
        <v>279</v>
      </c>
      <c r="D183" s="205" t="s">
        <v>121</v>
      </c>
      <c r="E183" s="206" t="s">
        <v>336</v>
      </c>
      <c r="F183" s="207" t="s">
        <v>337</v>
      </c>
      <c r="G183" s="208" t="s">
        <v>156</v>
      </c>
      <c r="H183" s="209">
        <v>50</v>
      </c>
      <c r="I183" s="210"/>
      <c r="J183" s="211">
        <f>ROUND(I183*H183,2)</f>
        <v>0</v>
      </c>
      <c r="K183" s="207" t="s">
        <v>138</v>
      </c>
      <c r="L183" s="212"/>
      <c r="M183" s="213" t="s">
        <v>19</v>
      </c>
      <c r="N183" s="214" t="s">
        <v>40</v>
      </c>
      <c r="O183" s="85"/>
      <c r="P183" s="215">
        <f>O183*H183</f>
        <v>0</v>
      </c>
      <c r="Q183" s="215">
        <v>0.065000000000000002</v>
      </c>
      <c r="R183" s="215">
        <f>Q183*H183</f>
        <v>3.25</v>
      </c>
      <c r="S183" s="215">
        <v>0</v>
      </c>
      <c r="T183" s="21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7" t="s">
        <v>125</v>
      </c>
      <c r="AT183" s="217" t="s">
        <v>121</v>
      </c>
      <c r="AU183" s="217" t="s">
        <v>79</v>
      </c>
      <c r="AY183" s="18" t="s">
        <v>119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8" t="s">
        <v>77</v>
      </c>
      <c r="BK183" s="218">
        <f>ROUND(I183*H183,2)</f>
        <v>0</v>
      </c>
      <c r="BL183" s="18" t="s">
        <v>126</v>
      </c>
      <c r="BM183" s="217" t="s">
        <v>452</v>
      </c>
    </row>
    <row r="184" s="2" customFormat="1">
      <c r="A184" s="39"/>
      <c r="B184" s="40"/>
      <c r="C184" s="41"/>
      <c r="D184" s="219" t="s">
        <v>128</v>
      </c>
      <c r="E184" s="41"/>
      <c r="F184" s="220" t="s">
        <v>337</v>
      </c>
      <c r="G184" s="41"/>
      <c r="H184" s="41"/>
      <c r="I184" s="221"/>
      <c r="J184" s="41"/>
      <c r="K184" s="41"/>
      <c r="L184" s="45"/>
      <c r="M184" s="222"/>
      <c r="N184" s="223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128</v>
      </c>
      <c r="AU184" s="18" t="s">
        <v>79</v>
      </c>
    </row>
    <row r="185" s="14" customFormat="1">
      <c r="A185" s="14"/>
      <c r="B185" s="245"/>
      <c r="C185" s="246"/>
      <c r="D185" s="219" t="s">
        <v>131</v>
      </c>
      <c r="E185" s="247" t="s">
        <v>19</v>
      </c>
      <c r="F185" s="248" t="s">
        <v>339</v>
      </c>
      <c r="G185" s="246"/>
      <c r="H185" s="247" t="s">
        <v>19</v>
      </c>
      <c r="I185" s="249"/>
      <c r="J185" s="246"/>
      <c r="K185" s="246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131</v>
      </c>
      <c r="AU185" s="254" t="s">
        <v>79</v>
      </c>
      <c r="AV185" s="14" t="s">
        <v>77</v>
      </c>
      <c r="AW185" s="14" t="s">
        <v>31</v>
      </c>
      <c r="AX185" s="14" t="s">
        <v>69</v>
      </c>
      <c r="AY185" s="254" t="s">
        <v>119</v>
      </c>
    </row>
    <row r="186" s="13" customFormat="1">
      <c r="A186" s="13"/>
      <c r="B186" s="225"/>
      <c r="C186" s="226"/>
      <c r="D186" s="219" t="s">
        <v>131</v>
      </c>
      <c r="E186" s="227" t="s">
        <v>19</v>
      </c>
      <c r="F186" s="228" t="s">
        <v>146</v>
      </c>
      <c r="G186" s="226"/>
      <c r="H186" s="229">
        <v>50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131</v>
      </c>
      <c r="AU186" s="235" t="s">
        <v>79</v>
      </c>
      <c r="AV186" s="13" t="s">
        <v>79</v>
      </c>
      <c r="AW186" s="13" t="s">
        <v>31</v>
      </c>
      <c r="AX186" s="13" t="s">
        <v>77</v>
      </c>
      <c r="AY186" s="235" t="s">
        <v>119</v>
      </c>
    </row>
    <row r="187" s="12" customFormat="1" ht="22.8" customHeight="1">
      <c r="A187" s="12"/>
      <c r="B187" s="189"/>
      <c r="C187" s="190"/>
      <c r="D187" s="191" t="s">
        <v>68</v>
      </c>
      <c r="E187" s="203" t="s">
        <v>346</v>
      </c>
      <c r="F187" s="203" t="s">
        <v>347</v>
      </c>
      <c r="G187" s="190"/>
      <c r="H187" s="190"/>
      <c r="I187" s="193"/>
      <c r="J187" s="204">
        <f>BK187</f>
        <v>0</v>
      </c>
      <c r="K187" s="190"/>
      <c r="L187" s="195"/>
      <c r="M187" s="196"/>
      <c r="N187" s="197"/>
      <c r="O187" s="197"/>
      <c r="P187" s="198">
        <f>SUM(P188:P205)</f>
        <v>0</v>
      </c>
      <c r="Q187" s="197"/>
      <c r="R187" s="198">
        <f>SUM(R188:R205)</f>
        <v>0</v>
      </c>
      <c r="S187" s="197"/>
      <c r="T187" s="199">
        <f>SUM(T188:T205)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77</v>
      </c>
      <c r="AT187" s="201" t="s">
        <v>68</v>
      </c>
      <c r="AU187" s="201" t="s">
        <v>77</v>
      </c>
      <c r="AY187" s="200" t="s">
        <v>119</v>
      </c>
      <c r="BK187" s="202">
        <f>SUM(BK188:BK205)</f>
        <v>0</v>
      </c>
    </row>
    <row r="188" s="2" customFormat="1" ht="16.5" customHeight="1">
      <c r="A188" s="39"/>
      <c r="B188" s="40"/>
      <c r="C188" s="236" t="s">
        <v>287</v>
      </c>
      <c r="D188" s="236" t="s">
        <v>134</v>
      </c>
      <c r="E188" s="237" t="s">
        <v>349</v>
      </c>
      <c r="F188" s="238" t="s">
        <v>350</v>
      </c>
      <c r="G188" s="239" t="s">
        <v>204</v>
      </c>
      <c r="H188" s="240">
        <v>353</v>
      </c>
      <c r="I188" s="241"/>
      <c r="J188" s="242">
        <f>ROUND(I188*H188,2)</f>
        <v>0</v>
      </c>
      <c r="K188" s="238" t="s">
        <v>138</v>
      </c>
      <c r="L188" s="45"/>
      <c r="M188" s="243" t="s">
        <v>19</v>
      </c>
      <c r="N188" s="244" t="s">
        <v>40</v>
      </c>
      <c r="O188" s="85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7" t="s">
        <v>126</v>
      </c>
      <c r="AT188" s="217" t="s">
        <v>134</v>
      </c>
      <c r="AU188" s="217" t="s">
        <v>79</v>
      </c>
      <c r="AY188" s="18" t="s">
        <v>119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8" t="s">
        <v>77</v>
      </c>
      <c r="BK188" s="218">
        <f>ROUND(I188*H188,2)</f>
        <v>0</v>
      </c>
      <c r="BL188" s="18" t="s">
        <v>126</v>
      </c>
      <c r="BM188" s="217" t="s">
        <v>453</v>
      </c>
    </row>
    <row r="189" s="2" customFormat="1">
      <c r="A189" s="39"/>
      <c r="B189" s="40"/>
      <c r="C189" s="41"/>
      <c r="D189" s="219" t="s">
        <v>128</v>
      </c>
      <c r="E189" s="41"/>
      <c r="F189" s="220" t="s">
        <v>352</v>
      </c>
      <c r="G189" s="41"/>
      <c r="H189" s="41"/>
      <c r="I189" s="221"/>
      <c r="J189" s="41"/>
      <c r="K189" s="41"/>
      <c r="L189" s="45"/>
      <c r="M189" s="222"/>
      <c r="N189" s="223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128</v>
      </c>
      <c r="AU189" s="18" t="s">
        <v>79</v>
      </c>
    </row>
    <row r="190" s="14" customFormat="1">
      <c r="A190" s="14"/>
      <c r="B190" s="245"/>
      <c r="C190" s="246"/>
      <c r="D190" s="219" t="s">
        <v>131</v>
      </c>
      <c r="E190" s="247" t="s">
        <v>19</v>
      </c>
      <c r="F190" s="248" t="s">
        <v>355</v>
      </c>
      <c r="G190" s="246"/>
      <c r="H190" s="247" t="s">
        <v>19</v>
      </c>
      <c r="I190" s="249"/>
      <c r="J190" s="246"/>
      <c r="K190" s="246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131</v>
      </c>
      <c r="AU190" s="254" t="s">
        <v>79</v>
      </c>
      <c r="AV190" s="14" t="s">
        <v>77</v>
      </c>
      <c r="AW190" s="14" t="s">
        <v>31</v>
      </c>
      <c r="AX190" s="14" t="s">
        <v>69</v>
      </c>
      <c r="AY190" s="254" t="s">
        <v>119</v>
      </c>
    </row>
    <row r="191" s="13" customFormat="1">
      <c r="A191" s="13"/>
      <c r="B191" s="225"/>
      <c r="C191" s="226"/>
      <c r="D191" s="219" t="s">
        <v>131</v>
      </c>
      <c r="E191" s="227" t="s">
        <v>19</v>
      </c>
      <c r="F191" s="228" t="s">
        <v>454</v>
      </c>
      <c r="G191" s="226"/>
      <c r="H191" s="229">
        <v>353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131</v>
      </c>
      <c r="AU191" s="235" t="s">
        <v>79</v>
      </c>
      <c r="AV191" s="13" t="s">
        <v>79</v>
      </c>
      <c r="AW191" s="13" t="s">
        <v>31</v>
      </c>
      <c r="AX191" s="13" t="s">
        <v>69</v>
      </c>
      <c r="AY191" s="235" t="s">
        <v>119</v>
      </c>
    </row>
    <row r="192" s="15" customFormat="1">
      <c r="A192" s="15"/>
      <c r="B192" s="255"/>
      <c r="C192" s="256"/>
      <c r="D192" s="219" t="s">
        <v>131</v>
      </c>
      <c r="E192" s="257" t="s">
        <v>19</v>
      </c>
      <c r="F192" s="258" t="s">
        <v>147</v>
      </c>
      <c r="G192" s="256"/>
      <c r="H192" s="259">
        <v>353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5" t="s">
        <v>131</v>
      </c>
      <c r="AU192" s="265" t="s">
        <v>79</v>
      </c>
      <c r="AV192" s="15" t="s">
        <v>126</v>
      </c>
      <c r="AW192" s="15" t="s">
        <v>31</v>
      </c>
      <c r="AX192" s="15" t="s">
        <v>77</v>
      </c>
      <c r="AY192" s="265" t="s">
        <v>119</v>
      </c>
    </row>
    <row r="193" s="2" customFormat="1" ht="16.5" customHeight="1">
      <c r="A193" s="39"/>
      <c r="B193" s="40"/>
      <c r="C193" s="236" t="s">
        <v>292</v>
      </c>
      <c r="D193" s="236" t="s">
        <v>134</v>
      </c>
      <c r="E193" s="237" t="s">
        <v>358</v>
      </c>
      <c r="F193" s="238" t="s">
        <v>359</v>
      </c>
      <c r="G193" s="239" t="s">
        <v>204</v>
      </c>
      <c r="H193" s="240">
        <v>6707</v>
      </c>
      <c r="I193" s="241"/>
      <c r="J193" s="242">
        <f>ROUND(I193*H193,2)</f>
        <v>0</v>
      </c>
      <c r="K193" s="238" t="s">
        <v>138</v>
      </c>
      <c r="L193" s="45"/>
      <c r="M193" s="243" t="s">
        <v>19</v>
      </c>
      <c r="N193" s="244" t="s">
        <v>40</v>
      </c>
      <c r="O193" s="85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7" t="s">
        <v>126</v>
      </c>
      <c r="AT193" s="217" t="s">
        <v>134</v>
      </c>
      <c r="AU193" s="217" t="s">
        <v>79</v>
      </c>
      <c r="AY193" s="18" t="s">
        <v>119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77</v>
      </c>
      <c r="BK193" s="218">
        <f>ROUND(I193*H193,2)</f>
        <v>0</v>
      </c>
      <c r="BL193" s="18" t="s">
        <v>126</v>
      </c>
      <c r="BM193" s="217" t="s">
        <v>455</v>
      </c>
    </row>
    <row r="194" s="2" customFormat="1">
      <c r="A194" s="39"/>
      <c r="B194" s="40"/>
      <c r="C194" s="41"/>
      <c r="D194" s="219" t="s">
        <v>128</v>
      </c>
      <c r="E194" s="41"/>
      <c r="F194" s="220" t="s">
        <v>361</v>
      </c>
      <c r="G194" s="41"/>
      <c r="H194" s="41"/>
      <c r="I194" s="221"/>
      <c r="J194" s="41"/>
      <c r="K194" s="41"/>
      <c r="L194" s="45"/>
      <c r="M194" s="222"/>
      <c r="N194" s="223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128</v>
      </c>
      <c r="AU194" s="18" t="s">
        <v>79</v>
      </c>
    </row>
    <row r="195" s="2" customFormat="1">
      <c r="A195" s="39"/>
      <c r="B195" s="40"/>
      <c r="C195" s="41"/>
      <c r="D195" s="219" t="s">
        <v>129</v>
      </c>
      <c r="E195" s="41"/>
      <c r="F195" s="224" t="s">
        <v>362</v>
      </c>
      <c r="G195" s="41"/>
      <c r="H195" s="41"/>
      <c r="I195" s="221"/>
      <c r="J195" s="41"/>
      <c r="K195" s="41"/>
      <c r="L195" s="45"/>
      <c r="M195" s="222"/>
      <c r="N195" s="223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129</v>
      </c>
      <c r="AU195" s="18" t="s">
        <v>79</v>
      </c>
    </row>
    <row r="196" s="14" customFormat="1">
      <c r="A196" s="14"/>
      <c r="B196" s="245"/>
      <c r="C196" s="246"/>
      <c r="D196" s="219" t="s">
        <v>131</v>
      </c>
      <c r="E196" s="247" t="s">
        <v>19</v>
      </c>
      <c r="F196" s="248" t="s">
        <v>355</v>
      </c>
      <c r="G196" s="246"/>
      <c r="H196" s="247" t="s">
        <v>19</v>
      </c>
      <c r="I196" s="249"/>
      <c r="J196" s="246"/>
      <c r="K196" s="246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131</v>
      </c>
      <c r="AU196" s="254" t="s">
        <v>79</v>
      </c>
      <c r="AV196" s="14" t="s">
        <v>77</v>
      </c>
      <c r="AW196" s="14" t="s">
        <v>31</v>
      </c>
      <c r="AX196" s="14" t="s">
        <v>69</v>
      </c>
      <c r="AY196" s="254" t="s">
        <v>119</v>
      </c>
    </row>
    <row r="197" s="13" customFormat="1">
      <c r="A197" s="13"/>
      <c r="B197" s="225"/>
      <c r="C197" s="226"/>
      <c r="D197" s="219" t="s">
        <v>131</v>
      </c>
      <c r="E197" s="227" t="s">
        <v>19</v>
      </c>
      <c r="F197" s="228" t="s">
        <v>454</v>
      </c>
      <c r="G197" s="226"/>
      <c r="H197" s="229">
        <v>353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131</v>
      </c>
      <c r="AU197" s="235" t="s">
        <v>79</v>
      </c>
      <c r="AV197" s="13" t="s">
        <v>79</v>
      </c>
      <c r="AW197" s="13" t="s">
        <v>31</v>
      </c>
      <c r="AX197" s="13" t="s">
        <v>69</v>
      </c>
      <c r="AY197" s="235" t="s">
        <v>119</v>
      </c>
    </row>
    <row r="198" s="15" customFormat="1">
      <c r="A198" s="15"/>
      <c r="B198" s="255"/>
      <c r="C198" s="256"/>
      <c r="D198" s="219" t="s">
        <v>131</v>
      </c>
      <c r="E198" s="257" t="s">
        <v>19</v>
      </c>
      <c r="F198" s="258" t="s">
        <v>147</v>
      </c>
      <c r="G198" s="256"/>
      <c r="H198" s="259">
        <v>353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131</v>
      </c>
      <c r="AU198" s="265" t="s">
        <v>79</v>
      </c>
      <c r="AV198" s="15" t="s">
        <v>126</v>
      </c>
      <c r="AW198" s="15" t="s">
        <v>31</v>
      </c>
      <c r="AX198" s="15" t="s">
        <v>77</v>
      </c>
      <c r="AY198" s="265" t="s">
        <v>119</v>
      </c>
    </row>
    <row r="199" s="13" customFormat="1">
      <c r="A199" s="13"/>
      <c r="B199" s="225"/>
      <c r="C199" s="226"/>
      <c r="D199" s="219" t="s">
        <v>131</v>
      </c>
      <c r="E199" s="226"/>
      <c r="F199" s="228" t="s">
        <v>456</v>
      </c>
      <c r="G199" s="226"/>
      <c r="H199" s="229">
        <v>6707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131</v>
      </c>
      <c r="AU199" s="235" t="s">
        <v>79</v>
      </c>
      <c r="AV199" s="13" t="s">
        <v>79</v>
      </c>
      <c r="AW199" s="13" t="s">
        <v>4</v>
      </c>
      <c r="AX199" s="13" t="s">
        <v>77</v>
      </c>
      <c r="AY199" s="235" t="s">
        <v>119</v>
      </c>
    </row>
    <row r="200" s="2" customFormat="1" ht="16.5" customHeight="1">
      <c r="A200" s="39"/>
      <c r="B200" s="40"/>
      <c r="C200" s="236" t="s">
        <v>297</v>
      </c>
      <c r="D200" s="236" t="s">
        <v>134</v>
      </c>
      <c r="E200" s="237" t="s">
        <v>370</v>
      </c>
      <c r="F200" s="238" t="s">
        <v>371</v>
      </c>
      <c r="G200" s="239" t="s">
        <v>204</v>
      </c>
      <c r="H200" s="240">
        <v>353</v>
      </c>
      <c r="I200" s="241"/>
      <c r="J200" s="242">
        <f>ROUND(I200*H200,2)</f>
        <v>0</v>
      </c>
      <c r="K200" s="238" t="s">
        <v>138</v>
      </c>
      <c r="L200" s="45"/>
      <c r="M200" s="243" t="s">
        <v>19</v>
      </c>
      <c r="N200" s="244" t="s">
        <v>40</v>
      </c>
      <c r="O200" s="85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7" t="s">
        <v>126</v>
      </c>
      <c r="AT200" s="217" t="s">
        <v>134</v>
      </c>
      <c r="AU200" s="217" t="s">
        <v>79</v>
      </c>
      <c r="AY200" s="18" t="s">
        <v>119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77</v>
      </c>
      <c r="BK200" s="218">
        <f>ROUND(I200*H200,2)</f>
        <v>0</v>
      </c>
      <c r="BL200" s="18" t="s">
        <v>126</v>
      </c>
      <c r="BM200" s="217" t="s">
        <v>457</v>
      </c>
    </row>
    <row r="201" s="2" customFormat="1">
      <c r="A201" s="39"/>
      <c r="B201" s="40"/>
      <c r="C201" s="41"/>
      <c r="D201" s="219" t="s">
        <v>128</v>
      </c>
      <c r="E201" s="41"/>
      <c r="F201" s="220" t="s">
        <v>373</v>
      </c>
      <c r="G201" s="41"/>
      <c r="H201" s="41"/>
      <c r="I201" s="221"/>
      <c r="J201" s="41"/>
      <c r="K201" s="41"/>
      <c r="L201" s="45"/>
      <c r="M201" s="222"/>
      <c r="N201" s="223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128</v>
      </c>
      <c r="AU201" s="18" t="s">
        <v>79</v>
      </c>
    </row>
    <row r="202" s="13" customFormat="1">
      <c r="A202" s="13"/>
      <c r="B202" s="225"/>
      <c r="C202" s="226"/>
      <c r="D202" s="219" t="s">
        <v>131</v>
      </c>
      <c r="E202" s="227" t="s">
        <v>19</v>
      </c>
      <c r="F202" s="228" t="s">
        <v>454</v>
      </c>
      <c r="G202" s="226"/>
      <c r="H202" s="229">
        <v>353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131</v>
      </c>
      <c r="AU202" s="235" t="s">
        <v>79</v>
      </c>
      <c r="AV202" s="13" t="s">
        <v>79</v>
      </c>
      <c r="AW202" s="13" t="s">
        <v>31</v>
      </c>
      <c r="AX202" s="13" t="s">
        <v>77</v>
      </c>
      <c r="AY202" s="235" t="s">
        <v>119</v>
      </c>
    </row>
    <row r="203" s="2" customFormat="1" ht="16.5" customHeight="1">
      <c r="A203" s="39"/>
      <c r="B203" s="40"/>
      <c r="C203" s="236" t="s">
        <v>303</v>
      </c>
      <c r="D203" s="236" t="s">
        <v>134</v>
      </c>
      <c r="E203" s="237" t="s">
        <v>375</v>
      </c>
      <c r="F203" s="238" t="s">
        <v>376</v>
      </c>
      <c r="G203" s="239" t="s">
        <v>204</v>
      </c>
      <c r="H203" s="240">
        <v>703.71000000000004</v>
      </c>
      <c r="I203" s="241"/>
      <c r="J203" s="242">
        <f>ROUND(I203*H203,2)</f>
        <v>0</v>
      </c>
      <c r="K203" s="238" t="s">
        <v>138</v>
      </c>
      <c r="L203" s="45"/>
      <c r="M203" s="243" t="s">
        <v>19</v>
      </c>
      <c r="N203" s="244" t="s">
        <v>40</v>
      </c>
      <c r="O203" s="85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7" t="s">
        <v>126</v>
      </c>
      <c r="AT203" s="217" t="s">
        <v>134</v>
      </c>
      <c r="AU203" s="217" t="s">
        <v>79</v>
      </c>
      <c r="AY203" s="18" t="s">
        <v>119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8" t="s">
        <v>77</v>
      </c>
      <c r="BK203" s="218">
        <f>ROUND(I203*H203,2)</f>
        <v>0</v>
      </c>
      <c r="BL203" s="18" t="s">
        <v>126</v>
      </c>
      <c r="BM203" s="217" t="s">
        <v>458</v>
      </c>
    </row>
    <row r="204" s="2" customFormat="1">
      <c r="A204" s="39"/>
      <c r="B204" s="40"/>
      <c r="C204" s="41"/>
      <c r="D204" s="219" t="s">
        <v>128</v>
      </c>
      <c r="E204" s="41"/>
      <c r="F204" s="220" t="s">
        <v>378</v>
      </c>
      <c r="G204" s="41"/>
      <c r="H204" s="41"/>
      <c r="I204" s="221"/>
      <c r="J204" s="41"/>
      <c r="K204" s="41"/>
      <c r="L204" s="45"/>
      <c r="M204" s="222"/>
      <c r="N204" s="223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128</v>
      </c>
      <c r="AU204" s="18" t="s">
        <v>79</v>
      </c>
    </row>
    <row r="205" s="13" customFormat="1">
      <c r="A205" s="13"/>
      <c r="B205" s="225"/>
      <c r="C205" s="226"/>
      <c r="D205" s="219" t="s">
        <v>131</v>
      </c>
      <c r="E205" s="226"/>
      <c r="F205" s="228" t="s">
        <v>459</v>
      </c>
      <c r="G205" s="226"/>
      <c r="H205" s="229">
        <v>703.71000000000004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131</v>
      </c>
      <c r="AU205" s="235" t="s">
        <v>79</v>
      </c>
      <c r="AV205" s="13" t="s">
        <v>79</v>
      </c>
      <c r="AW205" s="13" t="s">
        <v>4</v>
      </c>
      <c r="AX205" s="13" t="s">
        <v>77</v>
      </c>
      <c r="AY205" s="235" t="s">
        <v>119</v>
      </c>
    </row>
    <row r="206" s="12" customFormat="1" ht="25.92" customHeight="1">
      <c r="A206" s="12"/>
      <c r="B206" s="189"/>
      <c r="C206" s="190"/>
      <c r="D206" s="191" t="s">
        <v>68</v>
      </c>
      <c r="E206" s="192" t="s">
        <v>380</v>
      </c>
      <c r="F206" s="192" t="s">
        <v>381</v>
      </c>
      <c r="G206" s="190"/>
      <c r="H206" s="190"/>
      <c r="I206" s="193"/>
      <c r="J206" s="194">
        <f>BK206</f>
        <v>0</v>
      </c>
      <c r="K206" s="190"/>
      <c r="L206" s="195"/>
      <c r="M206" s="196"/>
      <c r="N206" s="197"/>
      <c r="O206" s="197"/>
      <c r="P206" s="198">
        <f>P207+P214</f>
        <v>0</v>
      </c>
      <c r="Q206" s="197"/>
      <c r="R206" s="198">
        <f>R207+R214</f>
        <v>0</v>
      </c>
      <c r="S206" s="197"/>
      <c r="T206" s="199">
        <f>T207+T214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0" t="s">
        <v>161</v>
      </c>
      <c r="AT206" s="201" t="s">
        <v>68</v>
      </c>
      <c r="AU206" s="201" t="s">
        <v>69</v>
      </c>
      <c r="AY206" s="200" t="s">
        <v>119</v>
      </c>
      <c r="BK206" s="202">
        <f>BK207+BK214</f>
        <v>0</v>
      </c>
    </row>
    <row r="207" s="12" customFormat="1" ht="22.8" customHeight="1">
      <c r="A207" s="12"/>
      <c r="B207" s="189"/>
      <c r="C207" s="190"/>
      <c r="D207" s="191" t="s">
        <v>68</v>
      </c>
      <c r="E207" s="203" t="s">
        <v>382</v>
      </c>
      <c r="F207" s="203" t="s">
        <v>383</v>
      </c>
      <c r="G207" s="190"/>
      <c r="H207" s="190"/>
      <c r="I207" s="193"/>
      <c r="J207" s="204">
        <f>BK207</f>
        <v>0</v>
      </c>
      <c r="K207" s="190"/>
      <c r="L207" s="195"/>
      <c r="M207" s="196"/>
      <c r="N207" s="197"/>
      <c r="O207" s="197"/>
      <c r="P207" s="198">
        <f>SUM(P208:P213)</f>
        <v>0</v>
      </c>
      <c r="Q207" s="197"/>
      <c r="R207" s="198">
        <f>SUM(R208:R213)</f>
        <v>0</v>
      </c>
      <c r="S207" s="197"/>
      <c r="T207" s="199">
        <f>SUM(T208:T213)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0" t="s">
        <v>161</v>
      </c>
      <c r="AT207" s="201" t="s">
        <v>68</v>
      </c>
      <c r="AU207" s="201" t="s">
        <v>77</v>
      </c>
      <c r="AY207" s="200" t="s">
        <v>119</v>
      </c>
      <c r="BK207" s="202">
        <f>SUM(BK208:BK213)</f>
        <v>0</v>
      </c>
    </row>
    <row r="208" s="2" customFormat="1" ht="16.5" customHeight="1">
      <c r="A208" s="39"/>
      <c r="B208" s="40"/>
      <c r="C208" s="236" t="s">
        <v>309</v>
      </c>
      <c r="D208" s="236" t="s">
        <v>134</v>
      </c>
      <c r="E208" s="237" t="s">
        <v>385</v>
      </c>
      <c r="F208" s="238" t="s">
        <v>386</v>
      </c>
      <c r="G208" s="239" t="s">
        <v>387</v>
      </c>
      <c r="H208" s="240">
        <v>1</v>
      </c>
      <c r="I208" s="241"/>
      <c r="J208" s="242">
        <f>ROUND(I208*H208,2)</f>
        <v>0</v>
      </c>
      <c r="K208" s="238" t="s">
        <v>138</v>
      </c>
      <c r="L208" s="45"/>
      <c r="M208" s="243" t="s">
        <v>19</v>
      </c>
      <c r="N208" s="244" t="s">
        <v>40</v>
      </c>
      <c r="O208" s="85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7" t="s">
        <v>388</v>
      </c>
      <c r="AT208" s="217" t="s">
        <v>134</v>
      </c>
      <c r="AU208" s="217" t="s">
        <v>79</v>
      </c>
      <c r="AY208" s="18" t="s">
        <v>119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77</v>
      </c>
      <c r="BK208" s="218">
        <f>ROUND(I208*H208,2)</f>
        <v>0</v>
      </c>
      <c r="BL208" s="18" t="s">
        <v>388</v>
      </c>
      <c r="BM208" s="217" t="s">
        <v>460</v>
      </c>
    </row>
    <row r="209" s="2" customFormat="1">
      <c r="A209" s="39"/>
      <c r="B209" s="40"/>
      <c r="C209" s="41"/>
      <c r="D209" s="219" t="s">
        <v>128</v>
      </c>
      <c r="E209" s="41"/>
      <c r="F209" s="220" t="s">
        <v>390</v>
      </c>
      <c r="G209" s="41"/>
      <c r="H209" s="41"/>
      <c r="I209" s="221"/>
      <c r="J209" s="41"/>
      <c r="K209" s="41"/>
      <c r="L209" s="45"/>
      <c r="M209" s="222"/>
      <c r="N209" s="223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128</v>
      </c>
      <c r="AU209" s="18" t="s">
        <v>79</v>
      </c>
    </row>
    <row r="210" s="2" customFormat="1" ht="16.5" customHeight="1">
      <c r="A210" s="39"/>
      <c r="B210" s="40"/>
      <c r="C210" s="236" t="s">
        <v>317</v>
      </c>
      <c r="D210" s="236" t="s">
        <v>134</v>
      </c>
      <c r="E210" s="237" t="s">
        <v>392</v>
      </c>
      <c r="F210" s="238" t="s">
        <v>393</v>
      </c>
      <c r="G210" s="239" t="s">
        <v>295</v>
      </c>
      <c r="H210" s="240">
        <v>1</v>
      </c>
      <c r="I210" s="241"/>
      <c r="J210" s="242">
        <f>ROUND(I210*H210,2)</f>
        <v>0</v>
      </c>
      <c r="K210" s="238" t="s">
        <v>138</v>
      </c>
      <c r="L210" s="45"/>
      <c r="M210" s="243" t="s">
        <v>19</v>
      </c>
      <c r="N210" s="244" t="s">
        <v>40</v>
      </c>
      <c r="O210" s="85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7" t="s">
        <v>388</v>
      </c>
      <c r="AT210" s="217" t="s">
        <v>134</v>
      </c>
      <c r="AU210" s="217" t="s">
        <v>79</v>
      </c>
      <c r="AY210" s="18" t="s">
        <v>119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77</v>
      </c>
      <c r="BK210" s="218">
        <f>ROUND(I210*H210,2)</f>
        <v>0</v>
      </c>
      <c r="BL210" s="18" t="s">
        <v>388</v>
      </c>
      <c r="BM210" s="217" t="s">
        <v>461</v>
      </c>
    </row>
    <row r="211" s="2" customFormat="1">
      <c r="A211" s="39"/>
      <c r="B211" s="40"/>
      <c r="C211" s="41"/>
      <c r="D211" s="219" t="s">
        <v>128</v>
      </c>
      <c r="E211" s="41"/>
      <c r="F211" s="220" t="s">
        <v>395</v>
      </c>
      <c r="G211" s="41"/>
      <c r="H211" s="41"/>
      <c r="I211" s="221"/>
      <c r="J211" s="41"/>
      <c r="K211" s="41"/>
      <c r="L211" s="45"/>
      <c r="M211" s="222"/>
      <c r="N211" s="223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128</v>
      </c>
      <c r="AU211" s="18" t="s">
        <v>79</v>
      </c>
    </row>
    <row r="212" s="2" customFormat="1" ht="16.5" customHeight="1">
      <c r="A212" s="39"/>
      <c r="B212" s="40"/>
      <c r="C212" s="236" t="s">
        <v>321</v>
      </c>
      <c r="D212" s="236" t="s">
        <v>134</v>
      </c>
      <c r="E212" s="237" t="s">
        <v>397</v>
      </c>
      <c r="F212" s="238" t="s">
        <v>398</v>
      </c>
      <c r="G212" s="239" t="s">
        <v>295</v>
      </c>
      <c r="H212" s="240">
        <v>1</v>
      </c>
      <c r="I212" s="241"/>
      <c r="J212" s="242">
        <f>ROUND(I212*H212,2)</f>
        <v>0</v>
      </c>
      <c r="K212" s="238" t="s">
        <v>138</v>
      </c>
      <c r="L212" s="45"/>
      <c r="M212" s="243" t="s">
        <v>19</v>
      </c>
      <c r="N212" s="244" t="s">
        <v>40</v>
      </c>
      <c r="O212" s="85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7" t="s">
        <v>388</v>
      </c>
      <c r="AT212" s="217" t="s">
        <v>134</v>
      </c>
      <c r="AU212" s="217" t="s">
        <v>79</v>
      </c>
      <c r="AY212" s="18" t="s">
        <v>119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8" t="s">
        <v>77</v>
      </c>
      <c r="BK212" s="218">
        <f>ROUND(I212*H212,2)</f>
        <v>0</v>
      </c>
      <c r="BL212" s="18" t="s">
        <v>388</v>
      </c>
      <c r="BM212" s="217" t="s">
        <v>462</v>
      </c>
    </row>
    <row r="213" s="2" customFormat="1">
      <c r="A213" s="39"/>
      <c r="B213" s="40"/>
      <c r="C213" s="41"/>
      <c r="D213" s="219" t="s">
        <v>128</v>
      </c>
      <c r="E213" s="41"/>
      <c r="F213" s="220" t="s">
        <v>398</v>
      </c>
      <c r="G213" s="41"/>
      <c r="H213" s="41"/>
      <c r="I213" s="221"/>
      <c r="J213" s="41"/>
      <c r="K213" s="41"/>
      <c r="L213" s="45"/>
      <c r="M213" s="222"/>
      <c r="N213" s="223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128</v>
      </c>
      <c r="AU213" s="18" t="s">
        <v>79</v>
      </c>
    </row>
    <row r="214" s="12" customFormat="1" ht="22.8" customHeight="1">
      <c r="A214" s="12"/>
      <c r="B214" s="189"/>
      <c r="C214" s="190"/>
      <c r="D214" s="191" t="s">
        <v>68</v>
      </c>
      <c r="E214" s="203" t="s">
        <v>400</v>
      </c>
      <c r="F214" s="203" t="s">
        <v>401</v>
      </c>
      <c r="G214" s="190"/>
      <c r="H214" s="190"/>
      <c r="I214" s="193"/>
      <c r="J214" s="204">
        <f>BK214</f>
        <v>0</v>
      </c>
      <c r="K214" s="190"/>
      <c r="L214" s="195"/>
      <c r="M214" s="196"/>
      <c r="N214" s="197"/>
      <c r="O214" s="197"/>
      <c r="P214" s="198">
        <f>SUM(P215:P216)</f>
        <v>0</v>
      </c>
      <c r="Q214" s="197"/>
      <c r="R214" s="198">
        <f>SUM(R215:R216)</f>
        <v>0</v>
      </c>
      <c r="S214" s="197"/>
      <c r="T214" s="199">
        <f>SUM(T215:T216)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0" t="s">
        <v>161</v>
      </c>
      <c r="AT214" s="201" t="s">
        <v>68</v>
      </c>
      <c r="AU214" s="201" t="s">
        <v>77</v>
      </c>
      <c r="AY214" s="200" t="s">
        <v>119</v>
      </c>
      <c r="BK214" s="202">
        <f>SUM(BK215:BK216)</f>
        <v>0</v>
      </c>
    </row>
    <row r="215" s="2" customFormat="1" ht="16.5" customHeight="1">
      <c r="A215" s="39"/>
      <c r="B215" s="40"/>
      <c r="C215" s="236" t="s">
        <v>325</v>
      </c>
      <c r="D215" s="236" t="s">
        <v>134</v>
      </c>
      <c r="E215" s="237" t="s">
        <v>403</v>
      </c>
      <c r="F215" s="238" t="s">
        <v>404</v>
      </c>
      <c r="G215" s="239" t="s">
        <v>295</v>
      </c>
      <c r="H215" s="240">
        <v>1</v>
      </c>
      <c r="I215" s="241"/>
      <c r="J215" s="242">
        <f>ROUND(I215*H215,2)</f>
        <v>0</v>
      </c>
      <c r="K215" s="238" t="s">
        <v>138</v>
      </c>
      <c r="L215" s="45"/>
      <c r="M215" s="243" t="s">
        <v>19</v>
      </c>
      <c r="N215" s="244" t="s">
        <v>40</v>
      </c>
      <c r="O215" s="85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7" t="s">
        <v>388</v>
      </c>
      <c r="AT215" s="217" t="s">
        <v>134</v>
      </c>
      <c r="AU215" s="217" t="s">
        <v>79</v>
      </c>
      <c r="AY215" s="18" t="s">
        <v>119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8" t="s">
        <v>77</v>
      </c>
      <c r="BK215" s="218">
        <f>ROUND(I215*H215,2)</f>
        <v>0</v>
      </c>
      <c r="BL215" s="18" t="s">
        <v>388</v>
      </c>
      <c r="BM215" s="217" t="s">
        <v>463</v>
      </c>
    </row>
    <row r="216" s="2" customFormat="1">
      <c r="A216" s="39"/>
      <c r="B216" s="40"/>
      <c r="C216" s="41"/>
      <c r="D216" s="219" t="s">
        <v>128</v>
      </c>
      <c r="E216" s="41"/>
      <c r="F216" s="220" t="s">
        <v>406</v>
      </c>
      <c r="G216" s="41"/>
      <c r="H216" s="41"/>
      <c r="I216" s="221"/>
      <c r="J216" s="41"/>
      <c r="K216" s="41"/>
      <c r="L216" s="45"/>
      <c r="M216" s="266"/>
      <c r="N216" s="267"/>
      <c r="O216" s="268"/>
      <c r="P216" s="268"/>
      <c r="Q216" s="268"/>
      <c r="R216" s="268"/>
      <c r="S216" s="268"/>
      <c r="T216" s="26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128</v>
      </c>
      <c r="AU216" s="18" t="s">
        <v>79</v>
      </c>
    </row>
    <row r="217" s="2" customFormat="1" ht="6.96" customHeight="1">
      <c r="A217" s="39"/>
      <c r="B217" s="60"/>
      <c r="C217" s="61"/>
      <c r="D217" s="61"/>
      <c r="E217" s="61"/>
      <c r="F217" s="61"/>
      <c r="G217" s="61"/>
      <c r="H217" s="61"/>
      <c r="I217" s="61"/>
      <c r="J217" s="61"/>
      <c r="K217" s="61"/>
      <c r="L217" s="45"/>
      <c r="M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</row>
  </sheetData>
  <sheetProtection sheet="1" autoFilter="0" formatColumns="0" formatRows="0" objects="1" scenarios="1" spinCount="100000" saltValue="03vXe5zPgByjMhgXC3ZsrJBNSmFXYZ4OAfMYjQ77tgRUPvH8ETaZe5/gSz3h+hbVPgggObFTyIStYtBHIO5dgA==" hashValue="qTR8y964bmnFCib5EhP1z+/GsgaWK3HWN86a/l1wryYYWCpHWJJi2cf1PW8VF+0BfSZTPUJbE14PEFjBaCUwEw==" algorithmName="SHA-512" password="CC35"/>
  <autoFilter ref="C89:K216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86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DÝŠINA-ŠKOLNÍ ULICE - REKONSTRUKCE MK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464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ROUND((SUM(BE83:BE125)),  2)</f>
        <v>0</v>
      </c>
      <c r="G33" s="39"/>
      <c r="H33" s="39"/>
      <c r="I33" s="149">
        <v>0.20999999999999999</v>
      </c>
      <c r="J33" s="148">
        <f>ROUND(((SUM(BE83:BE125))*I33),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ROUND((SUM(BF83:BF125)),  2)</f>
        <v>0</v>
      </c>
      <c r="G34" s="39"/>
      <c r="H34" s="39"/>
      <c r="I34" s="149">
        <v>0.14999999999999999</v>
      </c>
      <c r="J34" s="148">
        <f>ROUND(((SUM(BF83:BF125))*I34),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ROUND((SUM(BG83:BG125)),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ROUND((SUM(BH83:BH125)),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ROUND((SUM(BI83:BI125)),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DÝŠINA-ŠKOLNÍ ULICE - REKONSTRUKCE MK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101.3 - 2.ETAPA - NEUZNATELNÉ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25. 11. 2020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90</v>
      </c>
      <c r="D57" s="163"/>
      <c r="E57" s="163"/>
      <c r="F57" s="163"/>
      <c r="G57" s="163"/>
      <c r="H57" s="163"/>
      <c r="I57" s="163"/>
      <c r="J57" s="164" t="s">
        <v>91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6"/>
      <c r="C60" s="167"/>
      <c r="D60" s="168" t="s">
        <v>93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94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97</v>
      </c>
      <c r="E62" s="175"/>
      <c r="F62" s="175"/>
      <c r="G62" s="175"/>
      <c r="H62" s="175"/>
      <c r="I62" s="175"/>
      <c r="J62" s="176">
        <f>J100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99</v>
      </c>
      <c r="E63" s="175"/>
      <c r="F63" s="175"/>
      <c r="G63" s="175"/>
      <c r="H63" s="175"/>
      <c r="I63" s="175"/>
      <c r="J63" s="176">
        <f>J113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104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DÝŠINA-ŠKOLNÍ ULICE - REKONSTRUKCE MK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87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 101.3 - 2.ETAPA - NEUZNATELNÉ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25. 11. 2020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 xml:space="preserve"> </v>
      </c>
      <c r="G79" s="41"/>
      <c r="H79" s="41"/>
      <c r="I79" s="33" t="s">
        <v>30</v>
      </c>
      <c r="J79" s="37" t="str">
        <f>E21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28</v>
      </c>
      <c r="D80" s="41"/>
      <c r="E80" s="41"/>
      <c r="F80" s="28" t="str">
        <f>IF(E18="","",E18)</f>
        <v>Vyplň údaj</v>
      </c>
      <c r="G80" s="41"/>
      <c r="H80" s="41"/>
      <c r="I80" s="33" t="s">
        <v>32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105</v>
      </c>
      <c r="D82" s="181" t="s">
        <v>54</v>
      </c>
      <c r="E82" s="181" t="s">
        <v>50</v>
      </c>
      <c r="F82" s="181" t="s">
        <v>51</v>
      </c>
      <c r="G82" s="181" t="s">
        <v>106</v>
      </c>
      <c r="H82" s="181" t="s">
        <v>107</v>
      </c>
      <c r="I82" s="181" t="s">
        <v>108</v>
      </c>
      <c r="J82" s="181" t="s">
        <v>91</v>
      </c>
      <c r="K82" s="182" t="s">
        <v>109</v>
      </c>
      <c r="L82" s="183"/>
      <c r="M82" s="93" t="s">
        <v>19</v>
      </c>
      <c r="N82" s="94" t="s">
        <v>39</v>
      </c>
      <c r="O82" s="94" t="s">
        <v>110</v>
      </c>
      <c r="P82" s="94" t="s">
        <v>111</v>
      </c>
      <c r="Q82" s="94" t="s">
        <v>112</v>
      </c>
      <c r="R82" s="94" t="s">
        <v>113</v>
      </c>
      <c r="S82" s="94" t="s">
        <v>114</v>
      </c>
      <c r="T82" s="95" t="s">
        <v>115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116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18.852462000000003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68</v>
      </c>
      <c r="AU83" s="18" t="s">
        <v>92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68</v>
      </c>
      <c r="E84" s="192" t="s">
        <v>117</v>
      </c>
      <c r="F84" s="192" t="s">
        <v>118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P85+P100+P113</f>
        <v>0</v>
      </c>
      <c r="Q84" s="197"/>
      <c r="R84" s="198">
        <f>R85+R100+R113</f>
        <v>18.852462000000003</v>
      </c>
      <c r="S84" s="197"/>
      <c r="T84" s="199">
        <f>T85+T100+T113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77</v>
      </c>
      <c r="AT84" s="201" t="s">
        <v>68</v>
      </c>
      <c r="AU84" s="201" t="s">
        <v>69</v>
      </c>
      <c r="AY84" s="200" t="s">
        <v>119</v>
      </c>
      <c r="BK84" s="202">
        <f>BK85+BK100+BK113</f>
        <v>0</v>
      </c>
    </row>
    <row r="85" s="12" customFormat="1" ht="22.8" customHeight="1">
      <c r="A85" s="12"/>
      <c r="B85" s="189"/>
      <c r="C85" s="190"/>
      <c r="D85" s="191" t="s">
        <v>68</v>
      </c>
      <c r="E85" s="203" t="s">
        <v>77</v>
      </c>
      <c r="F85" s="203" t="s">
        <v>120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SUM(P86:P99)</f>
        <v>0</v>
      </c>
      <c r="Q85" s="197"/>
      <c r="R85" s="198">
        <f>SUM(R86:R99)</f>
        <v>18.0015</v>
      </c>
      <c r="S85" s="197"/>
      <c r="T85" s="199">
        <f>SUM(T86:T99)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77</v>
      </c>
      <c r="AT85" s="201" t="s">
        <v>68</v>
      </c>
      <c r="AU85" s="201" t="s">
        <v>77</v>
      </c>
      <c r="AY85" s="200" t="s">
        <v>119</v>
      </c>
      <c r="BK85" s="202">
        <f>SUM(BK86:BK99)</f>
        <v>0</v>
      </c>
    </row>
    <row r="86" s="2" customFormat="1" ht="16.5" customHeight="1">
      <c r="A86" s="39"/>
      <c r="B86" s="40"/>
      <c r="C86" s="236" t="s">
        <v>77</v>
      </c>
      <c r="D86" s="236" t="s">
        <v>134</v>
      </c>
      <c r="E86" s="237" t="s">
        <v>185</v>
      </c>
      <c r="F86" s="238" t="s">
        <v>186</v>
      </c>
      <c r="G86" s="239" t="s">
        <v>137</v>
      </c>
      <c r="H86" s="240">
        <v>100</v>
      </c>
      <c r="I86" s="241"/>
      <c r="J86" s="242">
        <f>ROUND(I86*H86,2)</f>
        <v>0</v>
      </c>
      <c r="K86" s="238" t="s">
        <v>138</v>
      </c>
      <c r="L86" s="45"/>
      <c r="M86" s="243" t="s">
        <v>19</v>
      </c>
      <c r="N86" s="244" t="s">
        <v>40</v>
      </c>
      <c r="O86" s="85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7" t="s">
        <v>126</v>
      </c>
      <c r="AT86" s="217" t="s">
        <v>134</v>
      </c>
      <c r="AU86" s="217" t="s">
        <v>79</v>
      </c>
      <c r="AY86" s="18" t="s">
        <v>119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8" t="s">
        <v>77</v>
      </c>
      <c r="BK86" s="218">
        <f>ROUND(I86*H86,2)</f>
        <v>0</v>
      </c>
      <c r="BL86" s="18" t="s">
        <v>126</v>
      </c>
      <c r="BM86" s="217" t="s">
        <v>465</v>
      </c>
    </row>
    <row r="87" s="2" customFormat="1">
      <c r="A87" s="39"/>
      <c r="B87" s="40"/>
      <c r="C87" s="41"/>
      <c r="D87" s="219" t="s">
        <v>128</v>
      </c>
      <c r="E87" s="41"/>
      <c r="F87" s="220" t="s">
        <v>188</v>
      </c>
      <c r="G87" s="41"/>
      <c r="H87" s="41"/>
      <c r="I87" s="221"/>
      <c r="J87" s="41"/>
      <c r="K87" s="41"/>
      <c r="L87" s="45"/>
      <c r="M87" s="222"/>
      <c r="N87" s="22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128</v>
      </c>
      <c r="AU87" s="18" t="s">
        <v>79</v>
      </c>
    </row>
    <row r="88" s="2" customFormat="1" ht="16.5" customHeight="1">
      <c r="A88" s="39"/>
      <c r="B88" s="40"/>
      <c r="C88" s="236" t="s">
        <v>79</v>
      </c>
      <c r="D88" s="236" t="s">
        <v>134</v>
      </c>
      <c r="E88" s="237" t="s">
        <v>191</v>
      </c>
      <c r="F88" s="238" t="s">
        <v>192</v>
      </c>
      <c r="G88" s="239" t="s">
        <v>137</v>
      </c>
      <c r="H88" s="240">
        <v>100</v>
      </c>
      <c r="I88" s="241"/>
      <c r="J88" s="242">
        <f>ROUND(I88*H88,2)</f>
        <v>0</v>
      </c>
      <c r="K88" s="238" t="s">
        <v>151</v>
      </c>
      <c r="L88" s="45"/>
      <c r="M88" s="243" t="s">
        <v>19</v>
      </c>
      <c r="N88" s="244" t="s">
        <v>40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126</v>
      </c>
      <c r="AT88" s="217" t="s">
        <v>134</v>
      </c>
      <c r="AU88" s="217" t="s">
        <v>79</v>
      </c>
      <c r="AY88" s="18" t="s">
        <v>119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77</v>
      </c>
      <c r="BK88" s="218">
        <f>ROUND(I88*H88,2)</f>
        <v>0</v>
      </c>
      <c r="BL88" s="18" t="s">
        <v>126</v>
      </c>
      <c r="BM88" s="217" t="s">
        <v>466</v>
      </c>
    </row>
    <row r="89" s="2" customFormat="1">
      <c r="A89" s="39"/>
      <c r="B89" s="40"/>
      <c r="C89" s="41"/>
      <c r="D89" s="219" t="s">
        <v>128</v>
      </c>
      <c r="E89" s="41"/>
      <c r="F89" s="220" t="s">
        <v>194</v>
      </c>
      <c r="G89" s="41"/>
      <c r="H89" s="41"/>
      <c r="I89" s="221"/>
      <c r="J89" s="41"/>
      <c r="K89" s="41"/>
      <c r="L89" s="45"/>
      <c r="M89" s="222"/>
      <c r="N89" s="223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128</v>
      </c>
      <c r="AU89" s="18" t="s">
        <v>79</v>
      </c>
    </row>
    <row r="90" s="2" customFormat="1" ht="16.5" customHeight="1">
      <c r="A90" s="39"/>
      <c r="B90" s="40"/>
      <c r="C90" s="205" t="s">
        <v>148</v>
      </c>
      <c r="D90" s="205" t="s">
        <v>121</v>
      </c>
      <c r="E90" s="206" t="s">
        <v>196</v>
      </c>
      <c r="F90" s="207" t="s">
        <v>197</v>
      </c>
      <c r="G90" s="208" t="s">
        <v>198</v>
      </c>
      <c r="H90" s="209">
        <v>1.5</v>
      </c>
      <c r="I90" s="210"/>
      <c r="J90" s="211">
        <f>ROUND(I90*H90,2)</f>
        <v>0</v>
      </c>
      <c r="K90" s="207" t="s">
        <v>138</v>
      </c>
      <c r="L90" s="212"/>
      <c r="M90" s="213" t="s">
        <v>19</v>
      </c>
      <c r="N90" s="214" t="s">
        <v>40</v>
      </c>
      <c r="O90" s="85"/>
      <c r="P90" s="215">
        <f>O90*H90</f>
        <v>0</v>
      </c>
      <c r="Q90" s="215">
        <v>0.001</v>
      </c>
      <c r="R90" s="215">
        <f>Q90*H90</f>
        <v>0.0015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125</v>
      </c>
      <c r="AT90" s="217" t="s">
        <v>121</v>
      </c>
      <c r="AU90" s="217" t="s">
        <v>79</v>
      </c>
      <c r="AY90" s="18" t="s">
        <v>119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77</v>
      </c>
      <c r="BK90" s="218">
        <f>ROUND(I90*H90,2)</f>
        <v>0</v>
      </c>
      <c r="BL90" s="18" t="s">
        <v>126</v>
      </c>
      <c r="BM90" s="217" t="s">
        <v>467</v>
      </c>
    </row>
    <row r="91" s="2" customFormat="1">
      <c r="A91" s="39"/>
      <c r="B91" s="40"/>
      <c r="C91" s="41"/>
      <c r="D91" s="219" t="s">
        <v>128</v>
      </c>
      <c r="E91" s="41"/>
      <c r="F91" s="220" t="s">
        <v>197</v>
      </c>
      <c r="G91" s="41"/>
      <c r="H91" s="41"/>
      <c r="I91" s="221"/>
      <c r="J91" s="41"/>
      <c r="K91" s="41"/>
      <c r="L91" s="45"/>
      <c r="M91" s="222"/>
      <c r="N91" s="22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128</v>
      </c>
      <c r="AU91" s="18" t="s">
        <v>79</v>
      </c>
    </row>
    <row r="92" s="13" customFormat="1">
      <c r="A92" s="13"/>
      <c r="B92" s="225"/>
      <c r="C92" s="226"/>
      <c r="D92" s="219" t="s">
        <v>131</v>
      </c>
      <c r="E92" s="226"/>
      <c r="F92" s="228" t="s">
        <v>468</v>
      </c>
      <c r="G92" s="226"/>
      <c r="H92" s="229">
        <v>1.5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131</v>
      </c>
      <c r="AU92" s="235" t="s">
        <v>79</v>
      </c>
      <c r="AV92" s="13" t="s">
        <v>79</v>
      </c>
      <c r="AW92" s="13" t="s">
        <v>4</v>
      </c>
      <c r="AX92" s="13" t="s">
        <v>77</v>
      </c>
      <c r="AY92" s="235" t="s">
        <v>119</v>
      </c>
    </row>
    <row r="93" s="2" customFormat="1" ht="16.5" customHeight="1">
      <c r="A93" s="39"/>
      <c r="B93" s="40"/>
      <c r="C93" s="205" t="s">
        <v>126</v>
      </c>
      <c r="D93" s="205" t="s">
        <v>121</v>
      </c>
      <c r="E93" s="206" t="s">
        <v>202</v>
      </c>
      <c r="F93" s="207" t="s">
        <v>203</v>
      </c>
      <c r="G93" s="208" t="s">
        <v>204</v>
      </c>
      <c r="H93" s="209">
        <v>18</v>
      </c>
      <c r="I93" s="210"/>
      <c r="J93" s="211">
        <f>ROUND(I93*H93,2)</f>
        <v>0</v>
      </c>
      <c r="K93" s="207" t="s">
        <v>138</v>
      </c>
      <c r="L93" s="212"/>
      <c r="M93" s="213" t="s">
        <v>19</v>
      </c>
      <c r="N93" s="214" t="s">
        <v>40</v>
      </c>
      <c r="O93" s="85"/>
      <c r="P93" s="215">
        <f>O93*H93</f>
        <v>0</v>
      </c>
      <c r="Q93" s="215">
        <v>1</v>
      </c>
      <c r="R93" s="215">
        <f>Q93*H93</f>
        <v>18</v>
      </c>
      <c r="S93" s="215">
        <v>0</v>
      </c>
      <c r="T93" s="216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7" t="s">
        <v>125</v>
      </c>
      <c r="AT93" s="217" t="s">
        <v>121</v>
      </c>
      <c r="AU93" s="217" t="s">
        <v>79</v>
      </c>
      <c r="AY93" s="18" t="s">
        <v>119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8" t="s">
        <v>77</v>
      </c>
      <c r="BK93" s="218">
        <f>ROUND(I93*H93,2)</f>
        <v>0</v>
      </c>
      <c r="BL93" s="18" t="s">
        <v>126</v>
      </c>
      <c r="BM93" s="217" t="s">
        <v>469</v>
      </c>
    </row>
    <row r="94" s="2" customFormat="1">
      <c r="A94" s="39"/>
      <c r="B94" s="40"/>
      <c r="C94" s="41"/>
      <c r="D94" s="219" t="s">
        <v>128</v>
      </c>
      <c r="E94" s="41"/>
      <c r="F94" s="220" t="s">
        <v>203</v>
      </c>
      <c r="G94" s="41"/>
      <c r="H94" s="41"/>
      <c r="I94" s="221"/>
      <c r="J94" s="41"/>
      <c r="K94" s="41"/>
      <c r="L94" s="45"/>
      <c r="M94" s="222"/>
      <c r="N94" s="22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128</v>
      </c>
      <c r="AU94" s="18" t="s">
        <v>79</v>
      </c>
    </row>
    <row r="95" s="13" customFormat="1">
      <c r="A95" s="13"/>
      <c r="B95" s="225"/>
      <c r="C95" s="226"/>
      <c r="D95" s="219" t="s">
        <v>131</v>
      </c>
      <c r="E95" s="227" t="s">
        <v>19</v>
      </c>
      <c r="F95" s="228" t="s">
        <v>470</v>
      </c>
      <c r="G95" s="226"/>
      <c r="H95" s="229">
        <v>18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131</v>
      </c>
      <c r="AU95" s="235" t="s">
        <v>79</v>
      </c>
      <c r="AV95" s="13" t="s">
        <v>79</v>
      </c>
      <c r="AW95" s="13" t="s">
        <v>31</v>
      </c>
      <c r="AX95" s="13" t="s">
        <v>77</v>
      </c>
      <c r="AY95" s="235" t="s">
        <v>119</v>
      </c>
    </row>
    <row r="96" s="2" customFormat="1" ht="16.5" customHeight="1">
      <c r="A96" s="39"/>
      <c r="B96" s="40"/>
      <c r="C96" s="236" t="s">
        <v>161</v>
      </c>
      <c r="D96" s="236" t="s">
        <v>134</v>
      </c>
      <c r="E96" s="237" t="s">
        <v>208</v>
      </c>
      <c r="F96" s="238" t="s">
        <v>209</v>
      </c>
      <c r="G96" s="239" t="s">
        <v>137</v>
      </c>
      <c r="H96" s="240">
        <v>100</v>
      </c>
      <c r="I96" s="241"/>
      <c r="J96" s="242">
        <f>ROUND(I96*H96,2)</f>
        <v>0</v>
      </c>
      <c r="K96" s="238" t="s">
        <v>138</v>
      </c>
      <c r="L96" s="45"/>
      <c r="M96" s="243" t="s">
        <v>19</v>
      </c>
      <c r="N96" s="244" t="s">
        <v>40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126</v>
      </c>
      <c r="AT96" s="217" t="s">
        <v>134</v>
      </c>
      <c r="AU96" s="217" t="s">
        <v>79</v>
      </c>
      <c r="AY96" s="18" t="s">
        <v>119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77</v>
      </c>
      <c r="BK96" s="218">
        <f>ROUND(I96*H96,2)</f>
        <v>0</v>
      </c>
      <c r="BL96" s="18" t="s">
        <v>126</v>
      </c>
      <c r="BM96" s="217" t="s">
        <v>471</v>
      </c>
    </row>
    <row r="97" s="2" customFormat="1">
      <c r="A97" s="39"/>
      <c r="B97" s="40"/>
      <c r="C97" s="41"/>
      <c r="D97" s="219" t="s">
        <v>128</v>
      </c>
      <c r="E97" s="41"/>
      <c r="F97" s="220" t="s">
        <v>211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128</v>
      </c>
      <c r="AU97" s="18" t="s">
        <v>79</v>
      </c>
    </row>
    <row r="98" s="14" customFormat="1">
      <c r="A98" s="14"/>
      <c r="B98" s="245"/>
      <c r="C98" s="246"/>
      <c r="D98" s="219" t="s">
        <v>131</v>
      </c>
      <c r="E98" s="247" t="s">
        <v>19</v>
      </c>
      <c r="F98" s="248" t="s">
        <v>212</v>
      </c>
      <c r="G98" s="246"/>
      <c r="H98" s="247" t="s">
        <v>19</v>
      </c>
      <c r="I98" s="249"/>
      <c r="J98" s="246"/>
      <c r="K98" s="246"/>
      <c r="L98" s="250"/>
      <c r="M98" s="251"/>
      <c r="N98" s="252"/>
      <c r="O98" s="252"/>
      <c r="P98" s="252"/>
      <c r="Q98" s="252"/>
      <c r="R98" s="252"/>
      <c r="S98" s="252"/>
      <c r="T98" s="25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4" t="s">
        <v>131</v>
      </c>
      <c r="AU98" s="254" t="s">
        <v>79</v>
      </c>
      <c r="AV98" s="14" t="s">
        <v>77</v>
      </c>
      <c r="AW98" s="14" t="s">
        <v>31</v>
      </c>
      <c r="AX98" s="14" t="s">
        <v>69</v>
      </c>
      <c r="AY98" s="254" t="s">
        <v>119</v>
      </c>
    </row>
    <row r="99" s="13" customFormat="1">
      <c r="A99" s="13"/>
      <c r="B99" s="225"/>
      <c r="C99" s="226"/>
      <c r="D99" s="219" t="s">
        <v>131</v>
      </c>
      <c r="E99" s="227" t="s">
        <v>19</v>
      </c>
      <c r="F99" s="228" t="s">
        <v>472</v>
      </c>
      <c r="G99" s="226"/>
      <c r="H99" s="229">
        <v>100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131</v>
      </c>
      <c r="AU99" s="235" t="s">
        <v>79</v>
      </c>
      <c r="AV99" s="13" t="s">
        <v>79</v>
      </c>
      <c r="AW99" s="13" t="s">
        <v>31</v>
      </c>
      <c r="AX99" s="13" t="s">
        <v>77</v>
      </c>
      <c r="AY99" s="235" t="s">
        <v>119</v>
      </c>
    </row>
    <row r="100" s="12" customFormat="1" ht="22.8" customHeight="1">
      <c r="A100" s="12"/>
      <c r="B100" s="189"/>
      <c r="C100" s="190"/>
      <c r="D100" s="191" t="s">
        <v>68</v>
      </c>
      <c r="E100" s="203" t="s">
        <v>161</v>
      </c>
      <c r="F100" s="203" t="s">
        <v>234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SUM(P101:P112)</f>
        <v>0</v>
      </c>
      <c r="Q100" s="197"/>
      <c r="R100" s="198">
        <f>SUM(R101:R112)</f>
        <v>0.242982</v>
      </c>
      <c r="S100" s="197"/>
      <c r="T100" s="199">
        <f>SUM(T101:T112)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77</v>
      </c>
      <c r="AT100" s="201" t="s">
        <v>68</v>
      </c>
      <c r="AU100" s="201" t="s">
        <v>77</v>
      </c>
      <c r="AY100" s="200" t="s">
        <v>119</v>
      </c>
      <c r="BK100" s="202">
        <f>SUM(BK101:BK112)</f>
        <v>0</v>
      </c>
    </row>
    <row r="101" s="2" customFormat="1" ht="16.5" customHeight="1">
      <c r="A101" s="39"/>
      <c r="B101" s="40"/>
      <c r="C101" s="236" t="s">
        <v>144</v>
      </c>
      <c r="D101" s="236" t="s">
        <v>134</v>
      </c>
      <c r="E101" s="237" t="s">
        <v>235</v>
      </c>
      <c r="F101" s="238" t="s">
        <v>236</v>
      </c>
      <c r="G101" s="239" t="s">
        <v>137</v>
      </c>
      <c r="H101" s="240">
        <v>2.5</v>
      </c>
      <c r="I101" s="241"/>
      <c r="J101" s="242">
        <f>ROUND(I101*H101,2)</f>
        <v>0</v>
      </c>
      <c r="K101" s="238" t="s">
        <v>138</v>
      </c>
      <c r="L101" s="45"/>
      <c r="M101" s="243" t="s">
        <v>19</v>
      </c>
      <c r="N101" s="244" t="s">
        <v>40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126</v>
      </c>
      <c r="AT101" s="217" t="s">
        <v>134</v>
      </c>
      <c r="AU101" s="217" t="s">
        <v>79</v>
      </c>
      <c r="AY101" s="18" t="s">
        <v>119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77</v>
      </c>
      <c r="BK101" s="218">
        <f>ROUND(I101*H101,2)</f>
        <v>0</v>
      </c>
      <c r="BL101" s="18" t="s">
        <v>126</v>
      </c>
      <c r="BM101" s="217" t="s">
        <v>473</v>
      </c>
    </row>
    <row r="102" s="2" customFormat="1">
      <c r="A102" s="39"/>
      <c r="B102" s="40"/>
      <c r="C102" s="41"/>
      <c r="D102" s="219" t="s">
        <v>128</v>
      </c>
      <c r="E102" s="41"/>
      <c r="F102" s="220" t="s">
        <v>238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128</v>
      </c>
      <c r="AU102" s="18" t="s">
        <v>79</v>
      </c>
    </row>
    <row r="103" s="14" customFormat="1">
      <c r="A103" s="14"/>
      <c r="B103" s="245"/>
      <c r="C103" s="246"/>
      <c r="D103" s="219" t="s">
        <v>131</v>
      </c>
      <c r="E103" s="247" t="s">
        <v>19</v>
      </c>
      <c r="F103" s="248" t="s">
        <v>221</v>
      </c>
      <c r="G103" s="246"/>
      <c r="H103" s="247" t="s">
        <v>19</v>
      </c>
      <c r="I103" s="249"/>
      <c r="J103" s="246"/>
      <c r="K103" s="246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131</v>
      </c>
      <c r="AU103" s="254" t="s">
        <v>79</v>
      </c>
      <c r="AV103" s="14" t="s">
        <v>77</v>
      </c>
      <c r="AW103" s="14" t="s">
        <v>31</v>
      </c>
      <c r="AX103" s="14" t="s">
        <v>69</v>
      </c>
      <c r="AY103" s="254" t="s">
        <v>119</v>
      </c>
    </row>
    <row r="104" s="13" customFormat="1">
      <c r="A104" s="13"/>
      <c r="B104" s="225"/>
      <c r="C104" s="226"/>
      <c r="D104" s="219" t="s">
        <v>131</v>
      </c>
      <c r="E104" s="227" t="s">
        <v>19</v>
      </c>
      <c r="F104" s="228" t="s">
        <v>242</v>
      </c>
      <c r="G104" s="226"/>
      <c r="H104" s="229">
        <v>2.5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131</v>
      </c>
      <c r="AU104" s="235" t="s">
        <v>79</v>
      </c>
      <c r="AV104" s="13" t="s">
        <v>79</v>
      </c>
      <c r="AW104" s="13" t="s">
        <v>31</v>
      </c>
      <c r="AX104" s="13" t="s">
        <v>69</v>
      </c>
      <c r="AY104" s="235" t="s">
        <v>119</v>
      </c>
    </row>
    <row r="105" s="15" customFormat="1">
      <c r="A105" s="15"/>
      <c r="B105" s="255"/>
      <c r="C105" s="256"/>
      <c r="D105" s="219" t="s">
        <v>131</v>
      </c>
      <c r="E105" s="257" t="s">
        <v>19</v>
      </c>
      <c r="F105" s="258" t="s">
        <v>147</v>
      </c>
      <c r="G105" s="256"/>
      <c r="H105" s="259">
        <v>2.5</v>
      </c>
      <c r="I105" s="260"/>
      <c r="J105" s="256"/>
      <c r="K105" s="256"/>
      <c r="L105" s="261"/>
      <c r="M105" s="262"/>
      <c r="N105" s="263"/>
      <c r="O105" s="263"/>
      <c r="P105" s="263"/>
      <c r="Q105" s="263"/>
      <c r="R105" s="263"/>
      <c r="S105" s="263"/>
      <c r="T105" s="264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5" t="s">
        <v>131</v>
      </c>
      <c r="AU105" s="265" t="s">
        <v>79</v>
      </c>
      <c r="AV105" s="15" t="s">
        <v>126</v>
      </c>
      <c r="AW105" s="15" t="s">
        <v>31</v>
      </c>
      <c r="AX105" s="15" t="s">
        <v>77</v>
      </c>
      <c r="AY105" s="265" t="s">
        <v>119</v>
      </c>
    </row>
    <row r="106" s="2" customFormat="1" ht="16.5" customHeight="1">
      <c r="A106" s="39"/>
      <c r="B106" s="40"/>
      <c r="C106" s="236" t="s">
        <v>172</v>
      </c>
      <c r="D106" s="236" t="s">
        <v>134</v>
      </c>
      <c r="E106" s="237" t="s">
        <v>268</v>
      </c>
      <c r="F106" s="238" t="s">
        <v>269</v>
      </c>
      <c r="G106" s="239" t="s">
        <v>137</v>
      </c>
      <c r="H106" s="240">
        <v>2.5</v>
      </c>
      <c r="I106" s="241"/>
      <c r="J106" s="242">
        <f>ROUND(I106*H106,2)</f>
        <v>0</v>
      </c>
      <c r="K106" s="238" t="s">
        <v>138</v>
      </c>
      <c r="L106" s="45"/>
      <c r="M106" s="243" t="s">
        <v>19</v>
      </c>
      <c r="N106" s="244" t="s">
        <v>40</v>
      </c>
      <c r="O106" s="85"/>
      <c r="P106" s="215">
        <f>O106*H106</f>
        <v>0</v>
      </c>
      <c r="Q106" s="215">
        <v>0.084250000000000005</v>
      </c>
      <c r="R106" s="215">
        <f>Q106*H106</f>
        <v>0.21062500000000001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126</v>
      </c>
      <c r="AT106" s="217" t="s">
        <v>134</v>
      </c>
      <c r="AU106" s="217" t="s">
        <v>79</v>
      </c>
      <c r="AY106" s="18" t="s">
        <v>119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77</v>
      </c>
      <c r="BK106" s="218">
        <f>ROUND(I106*H106,2)</f>
        <v>0</v>
      </c>
      <c r="BL106" s="18" t="s">
        <v>126</v>
      </c>
      <c r="BM106" s="217" t="s">
        <v>474</v>
      </c>
    </row>
    <row r="107" s="2" customFormat="1">
      <c r="A107" s="39"/>
      <c r="B107" s="40"/>
      <c r="C107" s="41"/>
      <c r="D107" s="219" t="s">
        <v>128</v>
      </c>
      <c r="E107" s="41"/>
      <c r="F107" s="220" t="s">
        <v>271</v>
      </c>
      <c r="G107" s="41"/>
      <c r="H107" s="41"/>
      <c r="I107" s="221"/>
      <c r="J107" s="41"/>
      <c r="K107" s="41"/>
      <c r="L107" s="45"/>
      <c r="M107" s="222"/>
      <c r="N107" s="22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128</v>
      </c>
      <c r="AU107" s="18" t="s">
        <v>79</v>
      </c>
    </row>
    <row r="108" s="14" customFormat="1">
      <c r="A108" s="14"/>
      <c r="B108" s="245"/>
      <c r="C108" s="246"/>
      <c r="D108" s="219" t="s">
        <v>131</v>
      </c>
      <c r="E108" s="247" t="s">
        <v>19</v>
      </c>
      <c r="F108" s="248" t="s">
        <v>221</v>
      </c>
      <c r="G108" s="246"/>
      <c r="H108" s="247" t="s">
        <v>19</v>
      </c>
      <c r="I108" s="249"/>
      <c r="J108" s="246"/>
      <c r="K108" s="246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131</v>
      </c>
      <c r="AU108" s="254" t="s">
        <v>79</v>
      </c>
      <c r="AV108" s="14" t="s">
        <v>77</v>
      </c>
      <c r="AW108" s="14" t="s">
        <v>31</v>
      </c>
      <c r="AX108" s="14" t="s">
        <v>69</v>
      </c>
      <c r="AY108" s="254" t="s">
        <v>119</v>
      </c>
    </row>
    <row r="109" s="13" customFormat="1">
      <c r="A109" s="13"/>
      <c r="B109" s="225"/>
      <c r="C109" s="226"/>
      <c r="D109" s="219" t="s">
        <v>131</v>
      </c>
      <c r="E109" s="227" t="s">
        <v>19</v>
      </c>
      <c r="F109" s="228" t="s">
        <v>242</v>
      </c>
      <c r="G109" s="226"/>
      <c r="H109" s="229">
        <v>2.5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131</v>
      </c>
      <c r="AU109" s="235" t="s">
        <v>79</v>
      </c>
      <c r="AV109" s="13" t="s">
        <v>79</v>
      </c>
      <c r="AW109" s="13" t="s">
        <v>31</v>
      </c>
      <c r="AX109" s="13" t="s">
        <v>69</v>
      </c>
      <c r="AY109" s="235" t="s">
        <v>119</v>
      </c>
    </row>
    <row r="110" s="15" customFormat="1">
      <c r="A110" s="15"/>
      <c r="B110" s="255"/>
      <c r="C110" s="256"/>
      <c r="D110" s="219" t="s">
        <v>131</v>
      </c>
      <c r="E110" s="257" t="s">
        <v>19</v>
      </c>
      <c r="F110" s="258" t="s">
        <v>147</v>
      </c>
      <c r="G110" s="256"/>
      <c r="H110" s="259">
        <v>2.5</v>
      </c>
      <c r="I110" s="260"/>
      <c r="J110" s="256"/>
      <c r="K110" s="256"/>
      <c r="L110" s="261"/>
      <c r="M110" s="262"/>
      <c r="N110" s="263"/>
      <c r="O110" s="263"/>
      <c r="P110" s="263"/>
      <c r="Q110" s="263"/>
      <c r="R110" s="263"/>
      <c r="S110" s="263"/>
      <c r="T110" s="26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5" t="s">
        <v>131</v>
      </c>
      <c r="AU110" s="265" t="s">
        <v>79</v>
      </c>
      <c r="AV110" s="15" t="s">
        <v>126</v>
      </c>
      <c r="AW110" s="15" t="s">
        <v>31</v>
      </c>
      <c r="AX110" s="15" t="s">
        <v>77</v>
      </c>
      <c r="AY110" s="265" t="s">
        <v>119</v>
      </c>
    </row>
    <row r="111" s="2" customFormat="1" ht="16.5" customHeight="1">
      <c r="A111" s="39"/>
      <c r="B111" s="40"/>
      <c r="C111" s="205" t="s">
        <v>125</v>
      </c>
      <c r="D111" s="205" t="s">
        <v>121</v>
      </c>
      <c r="E111" s="206" t="s">
        <v>276</v>
      </c>
      <c r="F111" s="207" t="s">
        <v>277</v>
      </c>
      <c r="G111" s="208" t="s">
        <v>137</v>
      </c>
      <c r="H111" s="209">
        <v>0.247</v>
      </c>
      <c r="I111" s="210"/>
      <c r="J111" s="211">
        <f>ROUND(I111*H111,2)</f>
        <v>0</v>
      </c>
      <c r="K111" s="207" t="s">
        <v>138</v>
      </c>
      <c r="L111" s="212"/>
      <c r="M111" s="213" t="s">
        <v>19</v>
      </c>
      <c r="N111" s="214" t="s">
        <v>40</v>
      </c>
      <c r="O111" s="85"/>
      <c r="P111" s="215">
        <f>O111*H111</f>
        <v>0</v>
      </c>
      <c r="Q111" s="215">
        <v>0.13100000000000001</v>
      </c>
      <c r="R111" s="215">
        <f>Q111*H111</f>
        <v>0.032357000000000004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125</v>
      </c>
      <c r="AT111" s="217" t="s">
        <v>121</v>
      </c>
      <c r="AU111" s="217" t="s">
        <v>79</v>
      </c>
      <c r="AY111" s="18" t="s">
        <v>119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77</v>
      </c>
      <c r="BK111" s="218">
        <f>ROUND(I111*H111,2)</f>
        <v>0</v>
      </c>
      <c r="BL111" s="18" t="s">
        <v>126</v>
      </c>
      <c r="BM111" s="217" t="s">
        <v>475</v>
      </c>
    </row>
    <row r="112" s="2" customFormat="1">
      <c r="A112" s="39"/>
      <c r="B112" s="40"/>
      <c r="C112" s="41"/>
      <c r="D112" s="219" t="s">
        <v>128</v>
      </c>
      <c r="E112" s="41"/>
      <c r="F112" s="220" t="s">
        <v>277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128</v>
      </c>
      <c r="AU112" s="18" t="s">
        <v>79</v>
      </c>
    </row>
    <row r="113" s="12" customFormat="1" ht="22.8" customHeight="1">
      <c r="A113" s="12"/>
      <c r="B113" s="189"/>
      <c r="C113" s="190"/>
      <c r="D113" s="191" t="s">
        <v>68</v>
      </c>
      <c r="E113" s="203" t="s">
        <v>184</v>
      </c>
      <c r="F113" s="203" t="s">
        <v>302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SUM(P114:P125)</f>
        <v>0</v>
      </c>
      <c r="Q113" s="197"/>
      <c r="R113" s="198">
        <f>SUM(R114:R125)</f>
        <v>0.60797999999999996</v>
      </c>
      <c r="S113" s="197"/>
      <c r="T113" s="199">
        <f>SUM(T114:T125)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77</v>
      </c>
      <c r="AT113" s="201" t="s">
        <v>68</v>
      </c>
      <c r="AU113" s="201" t="s">
        <v>77</v>
      </c>
      <c r="AY113" s="200" t="s">
        <v>119</v>
      </c>
      <c r="BK113" s="202">
        <f>SUM(BK114:BK125)</f>
        <v>0</v>
      </c>
    </row>
    <row r="114" s="2" customFormat="1" ht="16.5" customHeight="1">
      <c r="A114" s="39"/>
      <c r="B114" s="40"/>
      <c r="C114" s="236" t="s">
        <v>184</v>
      </c>
      <c r="D114" s="236" t="s">
        <v>134</v>
      </c>
      <c r="E114" s="237" t="s">
        <v>476</v>
      </c>
      <c r="F114" s="238" t="s">
        <v>477</v>
      </c>
      <c r="G114" s="239" t="s">
        <v>156</v>
      </c>
      <c r="H114" s="240">
        <v>18</v>
      </c>
      <c r="I114" s="241"/>
      <c r="J114" s="242">
        <f>ROUND(I114*H114,2)</f>
        <v>0</v>
      </c>
      <c r="K114" s="238" t="s">
        <v>138</v>
      </c>
      <c r="L114" s="45"/>
      <c r="M114" s="243" t="s">
        <v>19</v>
      </c>
      <c r="N114" s="244" t="s">
        <v>40</v>
      </c>
      <c r="O114" s="85"/>
      <c r="P114" s="215">
        <f>O114*H114</f>
        <v>0</v>
      </c>
      <c r="Q114" s="215">
        <v>0.00011</v>
      </c>
      <c r="R114" s="215">
        <f>Q114*H114</f>
        <v>0.00198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126</v>
      </c>
      <c r="AT114" s="217" t="s">
        <v>134</v>
      </c>
      <c r="AU114" s="217" t="s">
        <v>79</v>
      </c>
      <c r="AY114" s="18" t="s">
        <v>119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77</v>
      </c>
      <c r="BK114" s="218">
        <f>ROUND(I114*H114,2)</f>
        <v>0</v>
      </c>
      <c r="BL114" s="18" t="s">
        <v>126</v>
      </c>
      <c r="BM114" s="217" t="s">
        <v>478</v>
      </c>
    </row>
    <row r="115" s="2" customFormat="1">
      <c r="A115" s="39"/>
      <c r="B115" s="40"/>
      <c r="C115" s="41"/>
      <c r="D115" s="219" t="s">
        <v>128</v>
      </c>
      <c r="E115" s="41"/>
      <c r="F115" s="220" t="s">
        <v>479</v>
      </c>
      <c r="G115" s="41"/>
      <c r="H115" s="41"/>
      <c r="I115" s="221"/>
      <c r="J115" s="41"/>
      <c r="K115" s="41"/>
      <c r="L115" s="45"/>
      <c r="M115" s="222"/>
      <c r="N115" s="22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128</v>
      </c>
      <c r="AU115" s="18" t="s">
        <v>79</v>
      </c>
    </row>
    <row r="116" s="14" customFormat="1">
      <c r="A116" s="14"/>
      <c r="B116" s="245"/>
      <c r="C116" s="246"/>
      <c r="D116" s="219" t="s">
        <v>131</v>
      </c>
      <c r="E116" s="247" t="s">
        <v>19</v>
      </c>
      <c r="F116" s="248" t="s">
        <v>480</v>
      </c>
      <c r="G116" s="246"/>
      <c r="H116" s="247" t="s">
        <v>19</v>
      </c>
      <c r="I116" s="249"/>
      <c r="J116" s="246"/>
      <c r="K116" s="246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131</v>
      </c>
      <c r="AU116" s="254" t="s">
        <v>79</v>
      </c>
      <c r="AV116" s="14" t="s">
        <v>77</v>
      </c>
      <c r="AW116" s="14" t="s">
        <v>31</v>
      </c>
      <c r="AX116" s="14" t="s">
        <v>69</v>
      </c>
      <c r="AY116" s="254" t="s">
        <v>119</v>
      </c>
    </row>
    <row r="117" s="13" customFormat="1">
      <c r="A117" s="13"/>
      <c r="B117" s="225"/>
      <c r="C117" s="226"/>
      <c r="D117" s="219" t="s">
        <v>131</v>
      </c>
      <c r="E117" s="227" t="s">
        <v>19</v>
      </c>
      <c r="F117" s="228" t="s">
        <v>481</v>
      </c>
      <c r="G117" s="226"/>
      <c r="H117" s="229">
        <v>18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131</v>
      </c>
      <c r="AU117" s="235" t="s">
        <v>79</v>
      </c>
      <c r="AV117" s="13" t="s">
        <v>79</v>
      </c>
      <c r="AW117" s="13" t="s">
        <v>31</v>
      </c>
      <c r="AX117" s="13" t="s">
        <v>77</v>
      </c>
      <c r="AY117" s="235" t="s">
        <v>119</v>
      </c>
    </row>
    <row r="118" s="2" customFormat="1" ht="16.5" customHeight="1">
      <c r="A118" s="39"/>
      <c r="B118" s="40"/>
      <c r="C118" s="236" t="s">
        <v>190</v>
      </c>
      <c r="D118" s="236" t="s">
        <v>134</v>
      </c>
      <c r="E118" s="237" t="s">
        <v>310</v>
      </c>
      <c r="F118" s="238" t="s">
        <v>311</v>
      </c>
      <c r="G118" s="239" t="s">
        <v>156</v>
      </c>
      <c r="H118" s="240">
        <v>4</v>
      </c>
      <c r="I118" s="241"/>
      <c r="J118" s="242">
        <f>ROUND(I118*H118,2)</f>
        <v>0</v>
      </c>
      <c r="K118" s="238" t="s">
        <v>138</v>
      </c>
      <c r="L118" s="45"/>
      <c r="M118" s="243" t="s">
        <v>19</v>
      </c>
      <c r="N118" s="244" t="s">
        <v>40</v>
      </c>
      <c r="O118" s="85"/>
      <c r="P118" s="215">
        <f>O118*H118</f>
        <v>0</v>
      </c>
      <c r="Q118" s="215">
        <v>0.1295</v>
      </c>
      <c r="R118" s="215">
        <f>Q118*H118</f>
        <v>0.51800000000000002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126</v>
      </c>
      <c r="AT118" s="217" t="s">
        <v>134</v>
      </c>
      <c r="AU118" s="217" t="s">
        <v>79</v>
      </c>
      <c r="AY118" s="18" t="s">
        <v>119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8" t="s">
        <v>77</v>
      </c>
      <c r="BK118" s="218">
        <f>ROUND(I118*H118,2)</f>
        <v>0</v>
      </c>
      <c r="BL118" s="18" t="s">
        <v>126</v>
      </c>
      <c r="BM118" s="217" t="s">
        <v>482</v>
      </c>
    </row>
    <row r="119" s="2" customFormat="1">
      <c r="A119" s="39"/>
      <c r="B119" s="40"/>
      <c r="C119" s="41"/>
      <c r="D119" s="219" t="s">
        <v>128</v>
      </c>
      <c r="E119" s="41"/>
      <c r="F119" s="220" t="s">
        <v>313</v>
      </c>
      <c r="G119" s="41"/>
      <c r="H119" s="41"/>
      <c r="I119" s="221"/>
      <c r="J119" s="41"/>
      <c r="K119" s="41"/>
      <c r="L119" s="45"/>
      <c r="M119" s="222"/>
      <c r="N119" s="22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128</v>
      </c>
      <c r="AU119" s="18" t="s">
        <v>79</v>
      </c>
    </row>
    <row r="120" s="14" customFormat="1">
      <c r="A120" s="14"/>
      <c r="B120" s="245"/>
      <c r="C120" s="246"/>
      <c r="D120" s="219" t="s">
        <v>131</v>
      </c>
      <c r="E120" s="247" t="s">
        <v>19</v>
      </c>
      <c r="F120" s="248" t="s">
        <v>316</v>
      </c>
      <c r="G120" s="246"/>
      <c r="H120" s="247" t="s">
        <v>19</v>
      </c>
      <c r="I120" s="249"/>
      <c r="J120" s="246"/>
      <c r="K120" s="246"/>
      <c r="L120" s="250"/>
      <c r="M120" s="251"/>
      <c r="N120" s="252"/>
      <c r="O120" s="252"/>
      <c r="P120" s="252"/>
      <c r="Q120" s="252"/>
      <c r="R120" s="252"/>
      <c r="S120" s="252"/>
      <c r="T120" s="25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4" t="s">
        <v>131</v>
      </c>
      <c r="AU120" s="254" t="s">
        <v>79</v>
      </c>
      <c r="AV120" s="14" t="s">
        <v>77</v>
      </c>
      <c r="AW120" s="14" t="s">
        <v>31</v>
      </c>
      <c r="AX120" s="14" t="s">
        <v>69</v>
      </c>
      <c r="AY120" s="254" t="s">
        <v>119</v>
      </c>
    </row>
    <row r="121" s="13" customFormat="1">
      <c r="A121" s="13"/>
      <c r="B121" s="225"/>
      <c r="C121" s="226"/>
      <c r="D121" s="219" t="s">
        <v>131</v>
      </c>
      <c r="E121" s="227" t="s">
        <v>19</v>
      </c>
      <c r="F121" s="228" t="s">
        <v>126</v>
      </c>
      <c r="G121" s="226"/>
      <c r="H121" s="229">
        <v>4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131</v>
      </c>
      <c r="AU121" s="235" t="s">
        <v>79</v>
      </c>
      <c r="AV121" s="13" t="s">
        <v>79</v>
      </c>
      <c r="AW121" s="13" t="s">
        <v>31</v>
      </c>
      <c r="AX121" s="13" t="s">
        <v>69</v>
      </c>
      <c r="AY121" s="235" t="s">
        <v>119</v>
      </c>
    </row>
    <row r="122" s="15" customFormat="1">
      <c r="A122" s="15"/>
      <c r="B122" s="255"/>
      <c r="C122" s="256"/>
      <c r="D122" s="219" t="s">
        <v>131</v>
      </c>
      <c r="E122" s="257" t="s">
        <v>19</v>
      </c>
      <c r="F122" s="258" t="s">
        <v>147</v>
      </c>
      <c r="G122" s="256"/>
      <c r="H122" s="259">
        <v>4</v>
      </c>
      <c r="I122" s="260"/>
      <c r="J122" s="256"/>
      <c r="K122" s="256"/>
      <c r="L122" s="261"/>
      <c r="M122" s="262"/>
      <c r="N122" s="263"/>
      <c r="O122" s="263"/>
      <c r="P122" s="263"/>
      <c r="Q122" s="263"/>
      <c r="R122" s="263"/>
      <c r="S122" s="263"/>
      <c r="T122" s="264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5" t="s">
        <v>131</v>
      </c>
      <c r="AU122" s="265" t="s">
        <v>79</v>
      </c>
      <c r="AV122" s="15" t="s">
        <v>126</v>
      </c>
      <c r="AW122" s="15" t="s">
        <v>31</v>
      </c>
      <c r="AX122" s="15" t="s">
        <v>77</v>
      </c>
      <c r="AY122" s="265" t="s">
        <v>119</v>
      </c>
    </row>
    <row r="123" s="2" customFormat="1" ht="16.5" customHeight="1">
      <c r="A123" s="39"/>
      <c r="B123" s="40"/>
      <c r="C123" s="205" t="s">
        <v>195</v>
      </c>
      <c r="D123" s="205" t="s">
        <v>121</v>
      </c>
      <c r="E123" s="206" t="s">
        <v>318</v>
      </c>
      <c r="F123" s="207" t="s">
        <v>319</v>
      </c>
      <c r="G123" s="208" t="s">
        <v>156</v>
      </c>
      <c r="H123" s="209">
        <v>4</v>
      </c>
      <c r="I123" s="210"/>
      <c r="J123" s="211">
        <f>ROUND(I123*H123,2)</f>
        <v>0</v>
      </c>
      <c r="K123" s="207" t="s">
        <v>138</v>
      </c>
      <c r="L123" s="212"/>
      <c r="M123" s="213" t="s">
        <v>19</v>
      </c>
      <c r="N123" s="214" t="s">
        <v>40</v>
      </c>
      <c r="O123" s="85"/>
      <c r="P123" s="215">
        <f>O123*H123</f>
        <v>0</v>
      </c>
      <c r="Q123" s="215">
        <v>0.021999999999999999</v>
      </c>
      <c r="R123" s="215">
        <f>Q123*H123</f>
        <v>0.087999999999999995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125</v>
      </c>
      <c r="AT123" s="217" t="s">
        <v>121</v>
      </c>
      <c r="AU123" s="217" t="s">
        <v>79</v>
      </c>
      <c r="AY123" s="18" t="s">
        <v>119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77</v>
      </c>
      <c r="BK123" s="218">
        <f>ROUND(I123*H123,2)</f>
        <v>0</v>
      </c>
      <c r="BL123" s="18" t="s">
        <v>126</v>
      </c>
      <c r="BM123" s="217" t="s">
        <v>483</v>
      </c>
    </row>
    <row r="124" s="2" customFormat="1">
      <c r="A124" s="39"/>
      <c r="B124" s="40"/>
      <c r="C124" s="41"/>
      <c r="D124" s="219" t="s">
        <v>128</v>
      </c>
      <c r="E124" s="41"/>
      <c r="F124" s="220" t="s">
        <v>319</v>
      </c>
      <c r="G124" s="41"/>
      <c r="H124" s="41"/>
      <c r="I124" s="221"/>
      <c r="J124" s="41"/>
      <c r="K124" s="41"/>
      <c r="L124" s="45"/>
      <c r="M124" s="222"/>
      <c r="N124" s="22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128</v>
      </c>
      <c r="AU124" s="18" t="s">
        <v>79</v>
      </c>
    </row>
    <row r="125" s="13" customFormat="1">
      <c r="A125" s="13"/>
      <c r="B125" s="225"/>
      <c r="C125" s="226"/>
      <c r="D125" s="219" t="s">
        <v>131</v>
      </c>
      <c r="E125" s="227" t="s">
        <v>19</v>
      </c>
      <c r="F125" s="228" t="s">
        <v>126</v>
      </c>
      <c r="G125" s="226"/>
      <c r="H125" s="229">
        <v>4</v>
      </c>
      <c r="I125" s="230"/>
      <c r="J125" s="226"/>
      <c r="K125" s="226"/>
      <c r="L125" s="231"/>
      <c r="M125" s="270"/>
      <c r="N125" s="271"/>
      <c r="O125" s="271"/>
      <c r="P125" s="271"/>
      <c r="Q125" s="271"/>
      <c r="R125" s="271"/>
      <c r="S125" s="271"/>
      <c r="T125" s="27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131</v>
      </c>
      <c r="AU125" s="235" t="s">
        <v>79</v>
      </c>
      <c r="AV125" s="13" t="s">
        <v>79</v>
      </c>
      <c r="AW125" s="13" t="s">
        <v>31</v>
      </c>
      <c r="AX125" s="13" t="s">
        <v>77</v>
      </c>
      <c r="AY125" s="235" t="s">
        <v>119</v>
      </c>
    </row>
    <row r="126" s="2" customFormat="1" ht="6.96" customHeight="1">
      <c r="A126" s="39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45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kCDrLxm6ORnJ7cTyGnD0eO4ca6LEQfEVxgqWPKneBySKSuyqKtObv6xY9rXtSnVQX4fOhgFbQLkOjPrxYIM89Q==" hashValue="Up0mDbtz42aedXAneY4xdJf7dBzJQJeKBTnqLIRnLPCMnDgCz31XnSuYNDDbLkuu4j2pvm1fDBVtJIm0G8U+aQ==" algorithmName="SHA-512" password="CC35"/>
  <autoFilter ref="C82:K12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484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485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486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487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488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489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490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491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492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493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494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76</v>
      </c>
      <c r="F18" s="284" t="s">
        <v>495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496</v>
      </c>
      <c r="F19" s="284" t="s">
        <v>497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498</v>
      </c>
      <c r="F20" s="284" t="s">
        <v>499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500</v>
      </c>
      <c r="F21" s="284" t="s">
        <v>501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502</v>
      </c>
      <c r="F22" s="284" t="s">
        <v>503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504</v>
      </c>
      <c r="F23" s="284" t="s">
        <v>505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506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507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508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509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510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511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512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513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514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105</v>
      </c>
      <c r="F36" s="284"/>
      <c r="G36" s="284" t="s">
        <v>515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516</v>
      </c>
      <c r="F37" s="284"/>
      <c r="G37" s="284" t="s">
        <v>517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50</v>
      </c>
      <c r="F38" s="284"/>
      <c r="G38" s="284" t="s">
        <v>518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51</v>
      </c>
      <c r="F39" s="284"/>
      <c r="G39" s="284" t="s">
        <v>519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106</v>
      </c>
      <c r="F40" s="284"/>
      <c r="G40" s="284" t="s">
        <v>520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107</v>
      </c>
      <c r="F41" s="284"/>
      <c r="G41" s="284" t="s">
        <v>521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522</v>
      </c>
      <c r="F42" s="284"/>
      <c r="G42" s="284" t="s">
        <v>523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524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525</v>
      </c>
      <c r="F44" s="284"/>
      <c r="G44" s="284" t="s">
        <v>526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109</v>
      </c>
      <c r="F45" s="284"/>
      <c r="G45" s="284" t="s">
        <v>527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528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529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530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531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532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533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534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535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536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537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538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539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540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541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542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543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544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545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546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547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548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549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550</v>
      </c>
      <c r="D76" s="302"/>
      <c r="E76" s="302"/>
      <c r="F76" s="302" t="s">
        <v>551</v>
      </c>
      <c r="G76" s="303"/>
      <c r="H76" s="302" t="s">
        <v>51</v>
      </c>
      <c r="I76" s="302" t="s">
        <v>54</v>
      </c>
      <c r="J76" s="302" t="s">
        <v>552</v>
      </c>
      <c r="K76" s="301"/>
    </row>
    <row r="77" s="1" customFormat="1" ht="17.25" customHeight="1">
      <c r="B77" s="299"/>
      <c r="C77" s="304" t="s">
        <v>553</v>
      </c>
      <c r="D77" s="304"/>
      <c r="E77" s="304"/>
      <c r="F77" s="305" t="s">
        <v>554</v>
      </c>
      <c r="G77" s="306"/>
      <c r="H77" s="304"/>
      <c r="I77" s="304"/>
      <c r="J77" s="304" t="s">
        <v>555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50</v>
      </c>
      <c r="D79" s="309"/>
      <c r="E79" s="309"/>
      <c r="F79" s="310" t="s">
        <v>556</v>
      </c>
      <c r="G79" s="311"/>
      <c r="H79" s="287" t="s">
        <v>557</v>
      </c>
      <c r="I79" s="287" t="s">
        <v>558</v>
      </c>
      <c r="J79" s="287">
        <v>20</v>
      </c>
      <c r="K79" s="301"/>
    </row>
    <row r="80" s="1" customFormat="1" ht="15" customHeight="1">
      <c r="B80" s="299"/>
      <c r="C80" s="287" t="s">
        <v>559</v>
      </c>
      <c r="D80" s="287"/>
      <c r="E80" s="287"/>
      <c r="F80" s="310" t="s">
        <v>556</v>
      </c>
      <c r="G80" s="311"/>
      <c r="H80" s="287" t="s">
        <v>560</v>
      </c>
      <c r="I80" s="287" t="s">
        <v>558</v>
      </c>
      <c r="J80" s="287">
        <v>120</v>
      </c>
      <c r="K80" s="301"/>
    </row>
    <row r="81" s="1" customFormat="1" ht="15" customHeight="1">
      <c r="B81" s="312"/>
      <c r="C81" s="287" t="s">
        <v>561</v>
      </c>
      <c r="D81" s="287"/>
      <c r="E81" s="287"/>
      <c r="F81" s="310" t="s">
        <v>562</v>
      </c>
      <c r="G81" s="311"/>
      <c r="H81" s="287" t="s">
        <v>563</v>
      </c>
      <c r="I81" s="287" t="s">
        <v>558</v>
      </c>
      <c r="J81" s="287">
        <v>50</v>
      </c>
      <c r="K81" s="301"/>
    </row>
    <row r="82" s="1" customFormat="1" ht="15" customHeight="1">
      <c r="B82" s="312"/>
      <c r="C82" s="287" t="s">
        <v>564</v>
      </c>
      <c r="D82" s="287"/>
      <c r="E82" s="287"/>
      <c r="F82" s="310" t="s">
        <v>556</v>
      </c>
      <c r="G82" s="311"/>
      <c r="H82" s="287" t="s">
        <v>565</v>
      </c>
      <c r="I82" s="287" t="s">
        <v>566</v>
      </c>
      <c r="J82" s="287"/>
      <c r="K82" s="301"/>
    </row>
    <row r="83" s="1" customFormat="1" ht="15" customHeight="1">
      <c r="B83" s="312"/>
      <c r="C83" s="313" t="s">
        <v>567</v>
      </c>
      <c r="D83" s="313"/>
      <c r="E83" s="313"/>
      <c r="F83" s="314" t="s">
        <v>562</v>
      </c>
      <c r="G83" s="313"/>
      <c r="H83" s="313" t="s">
        <v>568</v>
      </c>
      <c r="I83" s="313" t="s">
        <v>558</v>
      </c>
      <c r="J83" s="313">
        <v>15</v>
      </c>
      <c r="K83" s="301"/>
    </row>
    <row r="84" s="1" customFormat="1" ht="15" customHeight="1">
      <c r="B84" s="312"/>
      <c r="C84" s="313" t="s">
        <v>569</v>
      </c>
      <c r="D84" s="313"/>
      <c r="E84" s="313"/>
      <c r="F84" s="314" t="s">
        <v>562</v>
      </c>
      <c r="G84" s="313"/>
      <c r="H84" s="313" t="s">
        <v>570</v>
      </c>
      <c r="I84" s="313" t="s">
        <v>558</v>
      </c>
      <c r="J84" s="313">
        <v>15</v>
      </c>
      <c r="K84" s="301"/>
    </row>
    <row r="85" s="1" customFormat="1" ht="15" customHeight="1">
      <c r="B85" s="312"/>
      <c r="C85" s="313" t="s">
        <v>571</v>
      </c>
      <c r="D85" s="313"/>
      <c r="E85" s="313"/>
      <c r="F85" s="314" t="s">
        <v>562</v>
      </c>
      <c r="G85" s="313"/>
      <c r="H85" s="313" t="s">
        <v>572</v>
      </c>
      <c r="I85" s="313" t="s">
        <v>558</v>
      </c>
      <c r="J85" s="313">
        <v>20</v>
      </c>
      <c r="K85" s="301"/>
    </row>
    <row r="86" s="1" customFormat="1" ht="15" customHeight="1">
      <c r="B86" s="312"/>
      <c r="C86" s="313" t="s">
        <v>573</v>
      </c>
      <c r="D86" s="313"/>
      <c r="E86" s="313"/>
      <c r="F86" s="314" t="s">
        <v>562</v>
      </c>
      <c r="G86" s="313"/>
      <c r="H86" s="313" t="s">
        <v>574</v>
      </c>
      <c r="I86" s="313" t="s">
        <v>558</v>
      </c>
      <c r="J86" s="313">
        <v>20</v>
      </c>
      <c r="K86" s="301"/>
    </row>
    <row r="87" s="1" customFormat="1" ht="15" customHeight="1">
      <c r="B87" s="312"/>
      <c r="C87" s="287" t="s">
        <v>575</v>
      </c>
      <c r="D87" s="287"/>
      <c r="E87" s="287"/>
      <c r="F87" s="310" t="s">
        <v>562</v>
      </c>
      <c r="G87" s="311"/>
      <c r="H87" s="287" t="s">
        <v>576</v>
      </c>
      <c r="I87" s="287" t="s">
        <v>558</v>
      </c>
      <c r="J87" s="287">
        <v>50</v>
      </c>
      <c r="K87" s="301"/>
    </row>
    <row r="88" s="1" customFormat="1" ht="15" customHeight="1">
      <c r="B88" s="312"/>
      <c r="C88" s="287" t="s">
        <v>577</v>
      </c>
      <c r="D88" s="287"/>
      <c r="E88" s="287"/>
      <c r="F88" s="310" t="s">
        <v>562</v>
      </c>
      <c r="G88" s="311"/>
      <c r="H88" s="287" t="s">
        <v>578</v>
      </c>
      <c r="I88" s="287" t="s">
        <v>558</v>
      </c>
      <c r="J88" s="287">
        <v>20</v>
      </c>
      <c r="K88" s="301"/>
    </row>
    <row r="89" s="1" customFormat="1" ht="15" customHeight="1">
      <c r="B89" s="312"/>
      <c r="C89" s="287" t="s">
        <v>579</v>
      </c>
      <c r="D89" s="287"/>
      <c r="E89" s="287"/>
      <c r="F89" s="310" t="s">
        <v>562</v>
      </c>
      <c r="G89" s="311"/>
      <c r="H89" s="287" t="s">
        <v>580</v>
      </c>
      <c r="I89" s="287" t="s">
        <v>558</v>
      </c>
      <c r="J89" s="287">
        <v>20</v>
      </c>
      <c r="K89" s="301"/>
    </row>
    <row r="90" s="1" customFormat="1" ht="15" customHeight="1">
      <c r="B90" s="312"/>
      <c r="C90" s="287" t="s">
        <v>581</v>
      </c>
      <c r="D90" s="287"/>
      <c r="E90" s="287"/>
      <c r="F90" s="310" t="s">
        <v>562</v>
      </c>
      <c r="G90" s="311"/>
      <c r="H90" s="287" t="s">
        <v>582</v>
      </c>
      <c r="I90" s="287" t="s">
        <v>558</v>
      </c>
      <c r="J90" s="287">
        <v>50</v>
      </c>
      <c r="K90" s="301"/>
    </row>
    <row r="91" s="1" customFormat="1" ht="15" customHeight="1">
      <c r="B91" s="312"/>
      <c r="C91" s="287" t="s">
        <v>583</v>
      </c>
      <c r="D91" s="287"/>
      <c r="E91" s="287"/>
      <c r="F91" s="310" t="s">
        <v>562</v>
      </c>
      <c r="G91" s="311"/>
      <c r="H91" s="287" t="s">
        <v>583</v>
      </c>
      <c r="I91" s="287" t="s">
        <v>558</v>
      </c>
      <c r="J91" s="287">
        <v>50</v>
      </c>
      <c r="K91" s="301"/>
    </row>
    <row r="92" s="1" customFormat="1" ht="15" customHeight="1">
      <c r="B92" s="312"/>
      <c r="C92" s="287" t="s">
        <v>584</v>
      </c>
      <c r="D92" s="287"/>
      <c r="E92" s="287"/>
      <c r="F92" s="310" t="s">
        <v>562</v>
      </c>
      <c r="G92" s="311"/>
      <c r="H92" s="287" t="s">
        <v>585</v>
      </c>
      <c r="I92" s="287" t="s">
        <v>558</v>
      </c>
      <c r="J92" s="287">
        <v>255</v>
      </c>
      <c r="K92" s="301"/>
    </row>
    <row r="93" s="1" customFormat="1" ht="15" customHeight="1">
      <c r="B93" s="312"/>
      <c r="C93" s="287" t="s">
        <v>586</v>
      </c>
      <c r="D93" s="287"/>
      <c r="E93" s="287"/>
      <c r="F93" s="310" t="s">
        <v>556</v>
      </c>
      <c r="G93" s="311"/>
      <c r="H93" s="287" t="s">
        <v>587</v>
      </c>
      <c r="I93" s="287" t="s">
        <v>588</v>
      </c>
      <c r="J93" s="287"/>
      <c r="K93" s="301"/>
    </row>
    <row r="94" s="1" customFormat="1" ht="15" customHeight="1">
      <c r="B94" s="312"/>
      <c r="C94" s="287" t="s">
        <v>589</v>
      </c>
      <c r="D94" s="287"/>
      <c r="E94" s="287"/>
      <c r="F94" s="310" t="s">
        <v>556</v>
      </c>
      <c r="G94" s="311"/>
      <c r="H94" s="287" t="s">
        <v>590</v>
      </c>
      <c r="I94" s="287" t="s">
        <v>591</v>
      </c>
      <c r="J94" s="287"/>
      <c r="K94" s="301"/>
    </row>
    <row r="95" s="1" customFormat="1" ht="15" customHeight="1">
      <c r="B95" s="312"/>
      <c r="C95" s="287" t="s">
        <v>592</v>
      </c>
      <c r="D95" s="287"/>
      <c r="E95" s="287"/>
      <c r="F95" s="310" t="s">
        <v>556</v>
      </c>
      <c r="G95" s="311"/>
      <c r="H95" s="287" t="s">
        <v>592</v>
      </c>
      <c r="I95" s="287" t="s">
        <v>591</v>
      </c>
      <c r="J95" s="287"/>
      <c r="K95" s="301"/>
    </row>
    <row r="96" s="1" customFormat="1" ht="15" customHeight="1">
      <c r="B96" s="312"/>
      <c r="C96" s="287" t="s">
        <v>35</v>
      </c>
      <c r="D96" s="287"/>
      <c r="E96" s="287"/>
      <c r="F96" s="310" t="s">
        <v>556</v>
      </c>
      <c r="G96" s="311"/>
      <c r="H96" s="287" t="s">
        <v>593</v>
      </c>
      <c r="I96" s="287" t="s">
        <v>591</v>
      </c>
      <c r="J96" s="287"/>
      <c r="K96" s="301"/>
    </row>
    <row r="97" s="1" customFormat="1" ht="15" customHeight="1">
      <c r="B97" s="312"/>
      <c r="C97" s="287" t="s">
        <v>45</v>
      </c>
      <c r="D97" s="287"/>
      <c r="E97" s="287"/>
      <c r="F97" s="310" t="s">
        <v>556</v>
      </c>
      <c r="G97" s="311"/>
      <c r="H97" s="287" t="s">
        <v>594</v>
      </c>
      <c r="I97" s="287" t="s">
        <v>591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595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550</v>
      </c>
      <c r="D103" s="302"/>
      <c r="E103" s="302"/>
      <c r="F103" s="302" t="s">
        <v>551</v>
      </c>
      <c r="G103" s="303"/>
      <c r="H103" s="302" t="s">
        <v>51</v>
      </c>
      <c r="I103" s="302" t="s">
        <v>54</v>
      </c>
      <c r="J103" s="302" t="s">
        <v>552</v>
      </c>
      <c r="K103" s="301"/>
    </row>
    <row r="104" s="1" customFormat="1" ht="17.25" customHeight="1">
      <c r="B104" s="299"/>
      <c r="C104" s="304" t="s">
        <v>553</v>
      </c>
      <c r="D104" s="304"/>
      <c r="E104" s="304"/>
      <c r="F104" s="305" t="s">
        <v>554</v>
      </c>
      <c r="G104" s="306"/>
      <c r="H104" s="304"/>
      <c r="I104" s="304"/>
      <c r="J104" s="304" t="s">
        <v>555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50</v>
      </c>
      <c r="D106" s="309"/>
      <c r="E106" s="309"/>
      <c r="F106" s="310" t="s">
        <v>556</v>
      </c>
      <c r="G106" s="287"/>
      <c r="H106" s="287" t="s">
        <v>596</v>
      </c>
      <c r="I106" s="287" t="s">
        <v>558</v>
      </c>
      <c r="J106" s="287">
        <v>20</v>
      </c>
      <c r="K106" s="301"/>
    </row>
    <row r="107" s="1" customFormat="1" ht="15" customHeight="1">
      <c r="B107" s="299"/>
      <c r="C107" s="287" t="s">
        <v>559</v>
      </c>
      <c r="D107" s="287"/>
      <c r="E107" s="287"/>
      <c r="F107" s="310" t="s">
        <v>556</v>
      </c>
      <c r="G107" s="287"/>
      <c r="H107" s="287" t="s">
        <v>596</v>
      </c>
      <c r="I107" s="287" t="s">
        <v>558</v>
      </c>
      <c r="J107" s="287">
        <v>120</v>
      </c>
      <c r="K107" s="301"/>
    </row>
    <row r="108" s="1" customFormat="1" ht="15" customHeight="1">
      <c r="B108" s="312"/>
      <c r="C108" s="287" t="s">
        <v>561</v>
      </c>
      <c r="D108" s="287"/>
      <c r="E108" s="287"/>
      <c r="F108" s="310" t="s">
        <v>562</v>
      </c>
      <c r="G108" s="287"/>
      <c r="H108" s="287" t="s">
        <v>596</v>
      </c>
      <c r="I108" s="287" t="s">
        <v>558</v>
      </c>
      <c r="J108" s="287">
        <v>50</v>
      </c>
      <c r="K108" s="301"/>
    </row>
    <row r="109" s="1" customFormat="1" ht="15" customHeight="1">
      <c r="B109" s="312"/>
      <c r="C109" s="287" t="s">
        <v>564</v>
      </c>
      <c r="D109" s="287"/>
      <c r="E109" s="287"/>
      <c r="F109" s="310" t="s">
        <v>556</v>
      </c>
      <c r="G109" s="287"/>
      <c r="H109" s="287" t="s">
        <v>596</v>
      </c>
      <c r="I109" s="287" t="s">
        <v>566</v>
      </c>
      <c r="J109" s="287"/>
      <c r="K109" s="301"/>
    </row>
    <row r="110" s="1" customFormat="1" ht="15" customHeight="1">
      <c r="B110" s="312"/>
      <c r="C110" s="287" t="s">
        <v>575</v>
      </c>
      <c r="D110" s="287"/>
      <c r="E110" s="287"/>
      <c r="F110" s="310" t="s">
        <v>562</v>
      </c>
      <c r="G110" s="287"/>
      <c r="H110" s="287" t="s">
        <v>596</v>
      </c>
      <c r="I110" s="287" t="s">
        <v>558</v>
      </c>
      <c r="J110" s="287">
        <v>50</v>
      </c>
      <c r="K110" s="301"/>
    </row>
    <row r="111" s="1" customFormat="1" ht="15" customHeight="1">
      <c r="B111" s="312"/>
      <c r="C111" s="287" t="s">
        <v>583</v>
      </c>
      <c r="D111" s="287"/>
      <c r="E111" s="287"/>
      <c r="F111" s="310" t="s">
        <v>562</v>
      </c>
      <c r="G111" s="287"/>
      <c r="H111" s="287" t="s">
        <v>596</v>
      </c>
      <c r="I111" s="287" t="s">
        <v>558</v>
      </c>
      <c r="J111" s="287">
        <v>50</v>
      </c>
      <c r="K111" s="301"/>
    </row>
    <row r="112" s="1" customFormat="1" ht="15" customHeight="1">
      <c r="B112" s="312"/>
      <c r="C112" s="287" t="s">
        <v>581</v>
      </c>
      <c r="D112" s="287"/>
      <c r="E112" s="287"/>
      <c r="F112" s="310" t="s">
        <v>562</v>
      </c>
      <c r="G112" s="287"/>
      <c r="H112" s="287" t="s">
        <v>596</v>
      </c>
      <c r="I112" s="287" t="s">
        <v>558</v>
      </c>
      <c r="J112" s="287">
        <v>50</v>
      </c>
      <c r="K112" s="301"/>
    </row>
    <row r="113" s="1" customFormat="1" ht="15" customHeight="1">
      <c r="B113" s="312"/>
      <c r="C113" s="287" t="s">
        <v>50</v>
      </c>
      <c r="D113" s="287"/>
      <c r="E113" s="287"/>
      <c r="F113" s="310" t="s">
        <v>556</v>
      </c>
      <c r="G113" s="287"/>
      <c r="H113" s="287" t="s">
        <v>597</v>
      </c>
      <c r="I113" s="287" t="s">
        <v>558</v>
      </c>
      <c r="J113" s="287">
        <v>20</v>
      </c>
      <c r="K113" s="301"/>
    </row>
    <row r="114" s="1" customFormat="1" ht="15" customHeight="1">
      <c r="B114" s="312"/>
      <c r="C114" s="287" t="s">
        <v>598</v>
      </c>
      <c r="D114" s="287"/>
      <c r="E114" s="287"/>
      <c r="F114" s="310" t="s">
        <v>556</v>
      </c>
      <c r="G114" s="287"/>
      <c r="H114" s="287" t="s">
        <v>599</v>
      </c>
      <c r="I114" s="287" t="s">
        <v>558</v>
      </c>
      <c r="J114" s="287">
        <v>120</v>
      </c>
      <c r="K114" s="301"/>
    </row>
    <row r="115" s="1" customFormat="1" ht="15" customHeight="1">
      <c r="B115" s="312"/>
      <c r="C115" s="287" t="s">
        <v>35</v>
      </c>
      <c r="D115" s="287"/>
      <c r="E115" s="287"/>
      <c r="F115" s="310" t="s">
        <v>556</v>
      </c>
      <c r="G115" s="287"/>
      <c r="H115" s="287" t="s">
        <v>600</v>
      </c>
      <c r="I115" s="287" t="s">
        <v>591</v>
      </c>
      <c r="J115" s="287"/>
      <c r="K115" s="301"/>
    </row>
    <row r="116" s="1" customFormat="1" ht="15" customHeight="1">
      <c r="B116" s="312"/>
      <c r="C116" s="287" t="s">
        <v>45</v>
      </c>
      <c r="D116" s="287"/>
      <c r="E116" s="287"/>
      <c r="F116" s="310" t="s">
        <v>556</v>
      </c>
      <c r="G116" s="287"/>
      <c r="H116" s="287" t="s">
        <v>601</v>
      </c>
      <c r="I116" s="287" t="s">
        <v>591</v>
      </c>
      <c r="J116" s="287"/>
      <c r="K116" s="301"/>
    </row>
    <row r="117" s="1" customFormat="1" ht="15" customHeight="1">
      <c r="B117" s="312"/>
      <c r="C117" s="287" t="s">
        <v>54</v>
      </c>
      <c r="D117" s="287"/>
      <c r="E117" s="287"/>
      <c r="F117" s="310" t="s">
        <v>556</v>
      </c>
      <c r="G117" s="287"/>
      <c r="H117" s="287" t="s">
        <v>602</v>
      </c>
      <c r="I117" s="287" t="s">
        <v>603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604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550</v>
      </c>
      <c r="D123" s="302"/>
      <c r="E123" s="302"/>
      <c r="F123" s="302" t="s">
        <v>551</v>
      </c>
      <c r="G123" s="303"/>
      <c r="H123" s="302" t="s">
        <v>51</v>
      </c>
      <c r="I123" s="302" t="s">
        <v>54</v>
      </c>
      <c r="J123" s="302" t="s">
        <v>552</v>
      </c>
      <c r="K123" s="331"/>
    </row>
    <row r="124" s="1" customFormat="1" ht="17.25" customHeight="1">
      <c r="B124" s="330"/>
      <c r="C124" s="304" t="s">
        <v>553</v>
      </c>
      <c r="D124" s="304"/>
      <c r="E124" s="304"/>
      <c r="F124" s="305" t="s">
        <v>554</v>
      </c>
      <c r="G124" s="306"/>
      <c r="H124" s="304"/>
      <c r="I124" s="304"/>
      <c r="J124" s="304" t="s">
        <v>555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559</v>
      </c>
      <c r="D126" s="309"/>
      <c r="E126" s="309"/>
      <c r="F126" s="310" t="s">
        <v>556</v>
      </c>
      <c r="G126" s="287"/>
      <c r="H126" s="287" t="s">
        <v>596</v>
      </c>
      <c r="I126" s="287" t="s">
        <v>558</v>
      </c>
      <c r="J126" s="287">
        <v>120</v>
      </c>
      <c r="K126" s="335"/>
    </row>
    <row r="127" s="1" customFormat="1" ht="15" customHeight="1">
      <c r="B127" s="332"/>
      <c r="C127" s="287" t="s">
        <v>605</v>
      </c>
      <c r="D127" s="287"/>
      <c r="E127" s="287"/>
      <c r="F127" s="310" t="s">
        <v>556</v>
      </c>
      <c r="G127" s="287"/>
      <c r="H127" s="287" t="s">
        <v>606</v>
      </c>
      <c r="I127" s="287" t="s">
        <v>558</v>
      </c>
      <c r="J127" s="287" t="s">
        <v>607</v>
      </c>
      <c r="K127" s="335"/>
    </row>
    <row r="128" s="1" customFormat="1" ht="15" customHeight="1">
      <c r="B128" s="332"/>
      <c r="C128" s="287" t="s">
        <v>504</v>
      </c>
      <c r="D128" s="287"/>
      <c r="E128" s="287"/>
      <c r="F128" s="310" t="s">
        <v>556</v>
      </c>
      <c r="G128" s="287"/>
      <c r="H128" s="287" t="s">
        <v>608</v>
      </c>
      <c r="I128" s="287" t="s">
        <v>558</v>
      </c>
      <c r="J128" s="287" t="s">
        <v>607</v>
      </c>
      <c r="K128" s="335"/>
    </row>
    <row r="129" s="1" customFormat="1" ht="15" customHeight="1">
      <c r="B129" s="332"/>
      <c r="C129" s="287" t="s">
        <v>567</v>
      </c>
      <c r="D129" s="287"/>
      <c r="E129" s="287"/>
      <c r="F129" s="310" t="s">
        <v>562</v>
      </c>
      <c r="G129" s="287"/>
      <c r="H129" s="287" t="s">
        <v>568</v>
      </c>
      <c r="I129" s="287" t="s">
        <v>558</v>
      </c>
      <c r="J129" s="287">
        <v>15</v>
      </c>
      <c r="K129" s="335"/>
    </row>
    <row r="130" s="1" customFormat="1" ht="15" customHeight="1">
      <c r="B130" s="332"/>
      <c r="C130" s="313" t="s">
        <v>569</v>
      </c>
      <c r="D130" s="313"/>
      <c r="E130" s="313"/>
      <c r="F130" s="314" t="s">
        <v>562</v>
      </c>
      <c r="G130" s="313"/>
      <c r="H130" s="313" t="s">
        <v>570</v>
      </c>
      <c r="I130" s="313" t="s">
        <v>558</v>
      </c>
      <c r="J130" s="313">
        <v>15</v>
      </c>
      <c r="K130" s="335"/>
    </row>
    <row r="131" s="1" customFormat="1" ht="15" customHeight="1">
      <c r="B131" s="332"/>
      <c r="C131" s="313" t="s">
        <v>571</v>
      </c>
      <c r="D131" s="313"/>
      <c r="E131" s="313"/>
      <c r="F131" s="314" t="s">
        <v>562</v>
      </c>
      <c r="G131" s="313"/>
      <c r="H131" s="313" t="s">
        <v>572</v>
      </c>
      <c r="I131" s="313" t="s">
        <v>558</v>
      </c>
      <c r="J131" s="313">
        <v>20</v>
      </c>
      <c r="K131" s="335"/>
    </row>
    <row r="132" s="1" customFormat="1" ht="15" customHeight="1">
      <c r="B132" s="332"/>
      <c r="C132" s="313" t="s">
        <v>573</v>
      </c>
      <c r="D132" s="313"/>
      <c r="E132" s="313"/>
      <c r="F132" s="314" t="s">
        <v>562</v>
      </c>
      <c r="G132" s="313"/>
      <c r="H132" s="313" t="s">
        <v>574</v>
      </c>
      <c r="I132" s="313" t="s">
        <v>558</v>
      </c>
      <c r="J132" s="313">
        <v>20</v>
      </c>
      <c r="K132" s="335"/>
    </row>
    <row r="133" s="1" customFormat="1" ht="15" customHeight="1">
      <c r="B133" s="332"/>
      <c r="C133" s="287" t="s">
        <v>561</v>
      </c>
      <c r="D133" s="287"/>
      <c r="E133" s="287"/>
      <c r="F133" s="310" t="s">
        <v>562</v>
      </c>
      <c r="G133" s="287"/>
      <c r="H133" s="287" t="s">
        <v>596</v>
      </c>
      <c r="I133" s="287" t="s">
        <v>558</v>
      </c>
      <c r="J133" s="287">
        <v>50</v>
      </c>
      <c r="K133" s="335"/>
    </row>
    <row r="134" s="1" customFormat="1" ht="15" customHeight="1">
      <c r="B134" s="332"/>
      <c r="C134" s="287" t="s">
        <v>575</v>
      </c>
      <c r="D134" s="287"/>
      <c r="E134" s="287"/>
      <c r="F134" s="310" t="s">
        <v>562</v>
      </c>
      <c r="G134" s="287"/>
      <c r="H134" s="287" t="s">
        <v>596</v>
      </c>
      <c r="I134" s="287" t="s">
        <v>558</v>
      </c>
      <c r="J134" s="287">
        <v>50</v>
      </c>
      <c r="K134" s="335"/>
    </row>
    <row r="135" s="1" customFormat="1" ht="15" customHeight="1">
      <c r="B135" s="332"/>
      <c r="C135" s="287" t="s">
        <v>581</v>
      </c>
      <c r="D135" s="287"/>
      <c r="E135" s="287"/>
      <c r="F135" s="310" t="s">
        <v>562</v>
      </c>
      <c r="G135" s="287"/>
      <c r="H135" s="287" t="s">
        <v>596</v>
      </c>
      <c r="I135" s="287" t="s">
        <v>558</v>
      </c>
      <c r="J135" s="287">
        <v>50</v>
      </c>
      <c r="K135" s="335"/>
    </row>
    <row r="136" s="1" customFormat="1" ht="15" customHeight="1">
      <c r="B136" s="332"/>
      <c r="C136" s="287" t="s">
        <v>583</v>
      </c>
      <c r="D136" s="287"/>
      <c r="E136" s="287"/>
      <c r="F136" s="310" t="s">
        <v>562</v>
      </c>
      <c r="G136" s="287"/>
      <c r="H136" s="287" t="s">
        <v>596</v>
      </c>
      <c r="I136" s="287" t="s">
        <v>558</v>
      </c>
      <c r="J136" s="287">
        <v>50</v>
      </c>
      <c r="K136" s="335"/>
    </row>
    <row r="137" s="1" customFormat="1" ht="15" customHeight="1">
      <c r="B137" s="332"/>
      <c r="C137" s="287" t="s">
        <v>584</v>
      </c>
      <c r="D137" s="287"/>
      <c r="E137" s="287"/>
      <c r="F137" s="310" t="s">
        <v>562</v>
      </c>
      <c r="G137" s="287"/>
      <c r="H137" s="287" t="s">
        <v>609</v>
      </c>
      <c r="I137" s="287" t="s">
        <v>558</v>
      </c>
      <c r="J137" s="287">
        <v>255</v>
      </c>
      <c r="K137" s="335"/>
    </row>
    <row r="138" s="1" customFormat="1" ht="15" customHeight="1">
      <c r="B138" s="332"/>
      <c r="C138" s="287" t="s">
        <v>586</v>
      </c>
      <c r="D138" s="287"/>
      <c r="E138" s="287"/>
      <c r="F138" s="310" t="s">
        <v>556</v>
      </c>
      <c r="G138" s="287"/>
      <c r="H138" s="287" t="s">
        <v>610</v>
      </c>
      <c r="I138" s="287" t="s">
        <v>588</v>
      </c>
      <c r="J138" s="287"/>
      <c r="K138" s="335"/>
    </row>
    <row r="139" s="1" customFormat="1" ht="15" customHeight="1">
      <c r="B139" s="332"/>
      <c r="C139" s="287" t="s">
        <v>589</v>
      </c>
      <c r="D139" s="287"/>
      <c r="E139" s="287"/>
      <c r="F139" s="310" t="s">
        <v>556</v>
      </c>
      <c r="G139" s="287"/>
      <c r="H139" s="287" t="s">
        <v>611</v>
      </c>
      <c r="I139" s="287" t="s">
        <v>591</v>
      </c>
      <c r="J139" s="287"/>
      <c r="K139" s="335"/>
    </row>
    <row r="140" s="1" customFormat="1" ht="15" customHeight="1">
      <c r="B140" s="332"/>
      <c r="C140" s="287" t="s">
        <v>592</v>
      </c>
      <c r="D140" s="287"/>
      <c r="E140" s="287"/>
      <c r="F140" s="310" t="s">
        <v>556</v>
      </c>
      <c r="G140" s="287"/>
      <c r="H140" s="287" t="s">
        <v>592</v>
      </c>
      <c r="I140" s="287" t="s">
        <v>591</v>
      </c>
      <c r="J140" s="287"/>
      <c r="K140" s="335"/>
    </row>
    <row r="141" s="1" customFormat="1" ht="15" customHeight="1">
      <c r="B141" s="332"/>
      <c r="C141" s="287" t="s">
        <v>35</v>
      </c>
      <c r="D141" s="287"/>
      <c r="E141" s="287"/>
      <c r="F141" s="310" t="s">
        <v>556</v>
      </c>
      <c r="G141" s="287"/>
      <c r="H141" s="287" t="s">
        <v>612</v>
      </c>
      <c r="I141" s="287" t="s">
        <v>591</v>
      </c>
      <c r="J141" s="287"/>
      <c r="K141" s="335"/>
    </row>
    <row r="142" s="1" customFormat="1" ht="15" customHeight="1">
      <c r="B142" s="332"/>
      <c r="C142" s="287" t="s">
        <v>613</v>
      </c>
      <c r="D142" s="287"/>
      <c r="E142" s="287"/>
      <c r="F142" s="310" t="s">
        <v>556</v>
      </c>
      <c r="G142" s="287"/>
      <c r="H142" s="287" t="s">
        <v>614</v>
      </c>
      <c r="I142" s="287" t="s">
        <v>591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615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550</v>
      </c>
      <c r="D148" s="302"/>
      <c r="E148" s="302"/>
      <c r="F148" s="302" t="s">
        <v>551</v>
      </c>
      <c r="G148" s="303"/>
      <c r="H148" s="302" t="s">
        <v>51</v>
      </c>
      <c r="I148" s="302" t="s">
        <v>54</v>
      </c>
      <c r="J148" s="302" t="s">
        <v>552</v>
      </c>
      <c r="K148" s="301"/>
    </row>
    <row r="149" s="1" customFormat="1" ht="17.25" customHeight="1">
      <c r="B149" s="299"/>
      <c r="C149" s="304" t="s">
        <v>553</v>
      </c>
      <c r="D149" s="304"/>
      <c r="E149" s="304"/>
      <c r="F149" s="305" t="s">
        <v>554</v>
      </c>
      <c r="G149" s="306"/>
      <c r="H149" s="304"/>
      <c r="I149" s="304"/>
      <c r="J149" s="304" t="s">
        <v>555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559</v>
      </c>
      <c r="D151" s="287"/>
      <c r="E151" s="287"/>
      <c r="F151" s="340" t="s">
        <v>556</v>
      </c>
      <c r="G151" s="287"/>
      <c r="H151" s="339" t="s">
        <v>596</v>
      </c>
      <c r="I151" s="339" t="s">
        <v>558</v>
      </c>
      <c r="J151" s="339">
        <v>120</v>
      </c>
      <c r="K151" s="335"/>
    </row>
    <row r="152" s="1" customFormat="1" ht="15" customHeight="1">
      <c r="B152" s="312"/>
      <c r="C152" s="339" t="s">
        <v>605</v>
      </c>
      <c r="D152" s="287"/>
      <c r="E152" s="287"/>
      <c r="F152" s="340" t="s">
        <v>556</v>
      </c>
      <c r="G152" s="287"/>
      <c r="H152" s="339" t="s">
        <v>616</v>
      </c>
      <c r="I152" s="339" t="s">
        <v>558</v>
      </c>
      <c r="J152" s="339" t="s">
        <v>607</v>
      </c>
      <c r="K152" s="335"/>
    </row>
    <row r="153" s="1" customFormat="1" ht="15" customHeight="1">
      <c r="B153" s="312"/>
      <c r="C153" s="339" t="s">
        <v>504</v>
      </c>
      <c r="D153" s="287"/>
      <c r="E153" s="287"/>
      <c r="F153" s="340" t="s">
        <v>556</v>
      </c>
      <c r="G153" s="287"/>
      <c r="H153" s="339" t="s">
        <v>617</v>
      </c>
      <c r="I153" s="339" t="s">
        <v>558</v>
      </c>
      <c r="J153" s="339" t="s">
        <v>607</v>
      </c>
      <c r="K153" s="335"/>
    </row>
    <row r="154" s="1" customFormat="1" ht="15" customHeight="1">
      <c r="B154" s="312"/>
      <c r="C154" s="339" t="s">
        <v>561</v>
      </c>
      <c r="D154" s="287"/>
      <c r="E154" s="287"/>
      <c r="F154" s="340" t="s">
        <v>562</v>
      </c>
      <c r="G154" s="287"/>
      <c r="H154" s="339" t="s">
        <v>596</v>
      </c>
      <c r="I154" s="339" t="s">
        <v>558</v>
      </c>
      <c r="J154" s="339">
        <v>50</v>
      </c>
      <c r="K154" s="335"/>
    </row>
    <row r="155" s="1" customFormat="1" ht="15" customHeight="1">
      <c r="B155" s="312"/>
      <c r="C155" s="339" t="s">
        <v>564</v>
      </c>
      <c r="D155" s="287"/>
      <c r="E155" s="287"/>
      <c r="F155" s="340" t="s">
        <v>556</v>
      </c>
      <c r="G155" s="287"/>
      <c r="H155" s="339" t="s">
        <v>596</v>
      </c>
      <c r="I155" s="339" t="s">
        <v>566</v>
      </c>
      <c r="J155" s="339"/>
      <c r="K155" s="335"/>
    </row>
    <row r="156" s="1" customFormat="1" ht="15" customHeight="1">
      <c r="B156" s="312"/>
      <c r="C156" s="339" t="s">
        <v>575</v>
      </c>
      <c r="D156" s="287"/>
      <c r="E156" s="287"/>
      <c r="F156" s="340" t="s">
        <v>562</v>
      </c>
      <c r="G156" s="287"/>
      <c r="H156" s="339" t="s">
        <v>596</v>
      </c>
      <c r="I156" s="339" t="s">
        <v>558</v>
      </c>
      <c r="J156" s="339">
        <v>50</v>
      </c>
      <c r="K156" s="335"/>
    </row>
    <row r="157" s="1" customFormat="1" ht="15" customHeight="1">
      <c r="B157" s="312"/>
      <c r="C157" s="339" t="s">
        <v>583</v>
      </c>
      <c r="D157" s="287"/>
      <c r="E157" s="287"/>
      <c r="F157" s="340" t="s">
        <v>562</v>
      </c>
      <c r="G157" s="287"/>
      <c r="H157" s="339" t="s">
        <v>596</v>
      </c>
      <c r="I157" s="339" t="s">
        <v>558</v>
      </c>
      <c r="J157" s="339">
        <v>50</v>
      </c>
      <c r="K157" s="335"/>
    </row>
    <row r="158" s="1" customFormat="1" ht="15" customHeight="1">
      <c r="B158" s="312"/>
      <c r="C158" s="339" t="s">
        <v>581</v>
      </c>
      <c r="D158" s="287"/>
      <c r="E158" s="287"/>
      <c r="F158" s="340" t="s">
        <v>562</v>
      </c>
      <c r="G158" s="287"/>
      <c r="H158" s="339" t="s">
        <v>596</v>
      </c>
      <c r="I158" s="339" t="s">
        <v>558</v>
      </c>
      <c r="J158" s="339">
        <v>50</v>
      </c>
      <c r="K158" s="335"/>
    </row>
    <row r="159" s="1" customFormat="1" ht="15" customHeight="1">
      <c r="B159" s="312"/>
      <c r="C159" s="339" t="s">
        <v>90</v>
      </c>
      <c r="D159" s="287"/>
      <c r="E159" s="287"/>
      <c r="F159" s="340" t="s">
        <v>556</v>
      </c>
      <c r="G159" s="287"/>
      <c r="H159" s="339" t="s">
        <v>618</v>
      </c>
      <c r="I159" s="339" t="s">
        <v>558</v>
      </c>
      <c r="J159" s="339" t="s">
        <v>619</v>
      </c>
      <c r="K159" s="335"/>
    </row>
    <row r="160" s="1" customFormat="1" ht="15" customHeight="1">
      <c r="B160" s="312"/>
      <c r="C160" s="339" t="s">
        <v>620</v>
      </c>
      <c r="D160" s="287"/>
      <c r="E160" s="287"/>
      <c r="F160" s="340" t="s">
        <v>556</v>
      </c>
      <c r="G160" s="287"/>
      <c r="H160" s="339" t="s">
        <v>621</v>
      </c>
      <c r="I160" s="339" t="s">
        <v>591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622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550</v>
      </c>
      <c r="D166" s="302"/>
      <c r="E166" s="302"/>
      <c r="F166" s="302" t="s">
        <v>551</v>
      </c>
      <c r="G166" s="344"/>
      <c r="H166" s="345" t="s">
        <v>51</v>
      </c>
      <c r="I166" s="345" t="s">
        <v>54</v>
      </c>
      <c r="J166" s="302" t="s">
        <v>552</v>
      </c>
      <c r="K166" s="279"/>
    </row>
    <row r="167" s="1" customFormat="1" ht="17.25" customHeight="1">
      <c r="B167" s="280"/>
      <c r="C167" s="304" t="s">
        <v>553</v>
      </c>
      <c r="D167" s="304"/>
      <c r="E167" s="304"/>
      <c r="F167" s="305" t="s">
        <v>554</v>
      </c>
      <c r="G167" s="346"/>
      <c r="H167" s="347"/>
      <c r="I167" s="347"/>
      <c r="J167" s="304" t="s">
        <v>555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559</v>
      </c>
      <c r="D169" s="287"/>
      <c r="E169" s="287"/>
      <c r="F169" s="310" t="s">
        <v>556</v>
      </c>
      <c r="G169" s="287"/>
      <c r="H169" s="287" t="s">
        <v>596</v>
      </c>
      <c r="I169" s="287" t="s">
        <v>558</v>
      </c>
      <c r="J169" s="287">
        <v>120</v>
      </c>
      <c r="K169" s="335"/>
    </row>
    <row r="170" s="1" customFormat="1" ht="15" customHeight="1">
      <c r="B170" s="312"/>
      <c r="C170" s="287" t="s">
        <v>605</v>
      </c>
      <c r="D170" s="287"/>
      <c r="E170" s="287"/>
      <c r="F170" s="310" t="s">
        <v>556</v>
      </c>
      <c r="G170" s="287"/>
      <c r="H170" s="287" t="s">
        <v>606</v>
      </c>
      <c r="I170" s="287" t="s">
        <v>558</v>
      </c>
      <c r="J170" s="287" t="s">
        <v>607</v>
      </c>
      <c r="K170" s="335"/>
    </row>
    <row r="171" s="1" customFormat="1" ht="15" customHeight="1">
      <c r="B171" s="312"/>
      <c r="C171" s="287" t="s">
        <v>504</v>
      </c>
      <c r="D171" s="287"/>
      <c r="E171" s="287"/>
      <c r="F171" s="310" t="s">
        <v>556</v>
      </c>
      <c r="G171" s="287"/>
      <c r="H171" s="287" t="s">
        <v>623</v>
      </c>
      <c r="I171" s="287" t="s">
        <v>558</v>
      </c>
      <c r="J171" s="287" t="s">
        <v>607</v>
      </c>
      <c r="K171" s="335"/>
    </row>
    <row r="172" s="1" customFormat="1" ht="15" customHeight="1">
      <c r="B172" s="312"/>
      <c r="C172" s="287" t="s">
        <v>561</v>
      </c>
      <c r="D172" s="287"/>
      <c r="E172" s="287"/>
      <c r="F172" s="310" t="s">
        <v>562</v>
      </c>
      <c r="G172" s="287"/>
      <c r="H172" s="287" t="s">
        <v>623</v>
      </c>
      <c r="I172" s="287" t="s">
        <v>558</v>
      </c>
      <c r="J172" s="287">
        <v>50</v>
      </c>
      <c r="K172" s="335"/>
    </row>
    <row r="173" s="1" customFormat="1" ht="15" customHeight="1">
      <c r="B173" s="312"/>
      <c r="C173" s="287" t="s">
        <v>564</v>
      </c>
      <c r="D173" s="287"/>
      <c r="E173" s="287"/>
      <c r="F173" s="310" t="s">
        <v>556</v>
      </c>
      <c r="G173" s="287"/>
      <c r="H173" s="287" t="s">
        <v>623</v>
      </c>
      <c r="I173" s="287" t="s">
        <v>566</v>
      </c>
      <c r="J173" s="287"/>
      <c r="K173" s="335"/>
    </row>
    <row r="174" s="1" customFormat="1" ht="15" customHeight="1">
      <c r="B174" s="312"/>
      <c r="C174" s="287" t="s">
        <v>575</v>
      </c>
      <c r="D174" s="287"/>
      <c r="E174" s="287"/>
      <c r="F174" s="310" t="s">
        <v>562</v>
      </c>
      <c r="G174" s="287"/>
      <c r="H174" s="287" t="s">
        <v>623</v>
      </c>
      <c r="I174" s="287" t="s">
        <v>558</v>
      </c>
      <c r="J174" s="287">
        <v>50</v>
      </c>
      <c r="K174" s="335"/>
    </row>
    <row r="175" s="1" customFormat="1" ht="15" customHeight="1">
      <c r="B175" s="312"/>
      <c r="C175" s="287" t="s">
        <v>583</v>
      </c>
      <c r="D175" s="287"/>
      <c r="E175" s="287"/>
      <c r="F175" s="310" t="s">
        <v>562</v>
      </c>
      <c r="G175" s="287"/>
      <c r="H175" s="287" t="s">
        <v>623</v>
      </c>
      <c r="I175" s="287" t="s">
        <v>558</v>
      </c>
      <c r="J175" s="287">
        <v>50</v>
      </c>
      <c r="K175" s="335"/>
    </row>
    <row r="176" s="1" customFormat="1" ht="15" customHeight="1">
      <c r="B176" s="312"/>
      <c r="C176" s="287" t="s">
        <v>581</v>
      </c>
      <c r="D176" s="287"/>
      <c r="E176" s="287"/>
      <c r="F176" s="310" t="s">
        <v>562</v>
      </c>
      <c r="G176" s="287"/>
      <c r="H176" s="287" t="s">
        <v>623</v>
      </c>
      <c r="I176" s="287" t="s">
        <v>558</v>
      </c>
      <c r="J176" s="287">
        <v>50</v>
      </c>
      <c r="K176" s="335"/>
    </row>
    <row r="177" s="1" customFormat="1" ht="15" customHeight="1">
      <c r="B177" s="312"/>
      <c r="C177" s="287" t="s">
        <v>105</v>
      </c>
      <c r="D177" s="287"/>
      <c r="E177" s="287"/>
      <c r="F177" s="310" t="s">
        <v>556</v>
      </c>
      <c r="G177" s="287"/>
      <c r="H177" s="287" t="s">
        <v>624</v>
      </c>
      <c r="I177" s="287" t="s">
        <v>625</v>
      </c>
      <c r="J177" s="287"/>
      <c r="K177" s="335"/>
    </row>
    <row r="178" s="1" customFormat="1" ht="15" customHeight="1">
      <c r="B178" s="312"/>
      <c r="C178" s="287" t="s">
        <v>54</v>
      </c>
      <c r="D178" s="287"/>
      <c r="E178" s="287"/>
      <c r="F178" s="310" t="s">
        <v>556</v>
      </c>
      <c r="G178" s="287"/>
      <c r="H178" s="287" t="s">
        <v>626</v>
      </c>
      <c r="I178" s="287" t="s">
        <v>627</v>
      </c>
      <c r="J178" s="287">
        <v>1</v>
      </c>
      <c r="K178" s="335"/>
    </row>
    <row r="179" s="1" customFormat="1" ht="15" customHeight="1">
      <c r="B179" s="312"/>
      <c r="C179" s="287" t="s">
        <v>50</v>
      </c>
      <c r="D179" s="287"/>
      <c r="E179" s="287"/>
      <c r="F179" s="310" t="s">
        <v>556</v>
      </c>
      <c r="G179" s="287"/>
      <c r="H179" s="287" t="s">
        <v>628</v>
      </c>
      <c r="I179" s="287" t="s">
        <v>558</v>
      </c>
      <c r="J179" s="287">
        <v>20</v>
      </c>
      <c r="K179" s="335"/>
    </row>
    <row r="180" s="1" customFormat="1" ht="15" customHeight="1">
      <c r="B180" s="312"/>
      <c r="C180" s="287" t="s">
        <v>51</v>
      </c>
      <c r="D180" s="287"/>
      <c r="E180" s="287"/>
      <c r="F180" s="310" t="s">
        <v>556</v>
      </c>
      <c r="G180" s="287"/>
      <c r="H180" s="287" t="s">
        <v>629</v>
      </c>
      <c r="I180" s="287" t="s">
        <v>558</v>
      </c>
      <c r="J180" s="287">
        <v>255</v>
      </c>
      <c r="K180" s="335"/>
    </row>
    <row r="181" s="1" customFormat="1" ht="15" customHeight="1">
      <c r="B181" s="312"/>
      <c r="C181" s="287" t="s">
        <v>106</v>
      </c>
      <c r="D181" s="287"/>
      <c r="E181" s="287"/>
      <c r="F181" s="310" t="s">
        <v>556</v>
      </c>
      <c r="G181" s="287"/>
      <c r="H181" s="287" t="s">
        <v>520</v>
      </c>
      <c r="I181" s="287" t="s">
        <v>558</v>
      </c>
      <c r="J181" s="287">
        <v>10</v>
      </c>
      <c r="K181" s="335"/>
    </row>
    <row r="182" s="1" customFormat="1" ht="15" customHeight="1">
      <c r="B182" s="312"/>
      <c r="C182" s="287" t="s">
        <v>107</v>
      </c>
      <c r="D182" s="287"/>
      <c r="E182" s="287"/>
      <c r="F182" s="310" t="s">
        <v>556</v>
      </c>
      <c r="G182" s="287"/>
      <c r="H182" s="287" t="s">
        <v>630</v>
      </c>
      <c r="I182" s="287" t="s">
        <v>591</v>
      </c>
      <c r="J182" s="287"/>
      <c r="K182" s="335"/>
    </row>
    <row r="183" s="1" customFormat="1" ht="15" customHeight="1">
      <c r="B183" s="312"/>
      <c r="C183" s="287" t="s">
        <v>631</v>
      </c>
      <c r="D183" s="287"/>
      <c r="E183" s="287"/>
      <c r="F183" s="310" t="s">
        <v>556</v>
      </c>
      <c r="G183" s="287"/>
      <c r="H183" s="287" t="s">
        <v>632</v>
      </c>
      <c r="I183" s="287" t="s">
        <v>591</v>
      </c>
      <c r="J183" s="287"/>
      <c r="K183" s="335"/>
    </row>
    <row r="184" s="1" customFormat="1" ht="15" customHeight="1">
      <c r="B184" s="312"/>
      <c r="C184" s="287" t="s">
        <v>620</v>
      </c>
      <c r="D184" s="287"/>
      <c r="E184" s="287"/>
      <c r="F184" s="310" t="s">
        <v>556</v>
      </c>
      <c r="G184" s="287"/>
      <c r="H184" s="287" t="s">
        <v>633</v>
      </c>
      <c r="I184" s="287" t="s">
        <v>591</v>
      </c>
      <c r="J184" s="287"/>
      <c r="K184" s="335"/>
    </row>
    <row r="185" s="1" customFormat="1" ht="15" customHeight="1">
      <c r="B185" s="312"/>
      <c r="C185" s="287" t="s">
        <v>109</v>
      </c>
      <c r="D185" s="287"/>
      <c r="E185" s="287"/>
      <c r="F185" s="310" t="s">
        <v>562</v>
      </c>
      <c r="G185" s="287"/>
      <c r="H185" s="287" t="s">
        <v>634</v>
      </c>
      <c r="I185" s="287" t="s">
        <v>558</v>
      </c>
      <c r="J185" s="287">
        <v>50</v>
      </c>
      <c r="K185" s="335"/>
    </row>
    <row r="186" s="1" customFormat="1" ht="15" customHeight="1">
      <c r="B186" s="312"/>
      <c r="C186" s="287" t="s">
        <v>635</v>
      </c>
      <c r="D186" s="287"/>
      <c r="E186" s="287"/>
      <c r="F186" s="310" t="s">
        <v>562</v>
      </c>
      <c r="G186" s="287"/>
      <c r="H186" s="287" t="s">
        <v>636</v>
      </c>
      <c r="I186" s="287" t="s">
        <v>637</v>
      </c>
      <c r="J186" s="287"/>
      <c r="K186" s="335"/>
    </row>
    <row r="187" s="1" customFormat="1" ht="15" customHeight="1">
      <c r="B187" s="312"/>
      <c r="C187" s="287" t="s">
        <v>638</v>
      </c>
      <c r="D187" s="287"/>
      <c r="E187" s="287"/>
      <c r="F187" s="310" t="s">
        <v>562</v>
      </c>
      <c r="G187" s="287"/>
      <c r="H187" s="287" t="s">
        <v>639</v>
      </c>
      <c r="I187" s="287" t="s">
        <v>637</v>
      </c>
      <c r="J187" s="287"/>
      <c r="K187" s="335"/>
    </row>
    <row r="188" s="1" customFormat="1" ht="15" customHeight="1">
      <c r="B188" s="312"/>
      <c r="C188" s="287" t="s">
        <v>640</v>
      </c>
      <c r="D188" s="287"/>
      <c r="E188" s="287"/>
      <c r="F188" s="310" t="s">
        <v>562</v>
      </c>
      <c r="G188" s="287"/>
      <c r="H188" s="287" t="s">
        <v>641</v>
      </c>
      <c r="I188" s="287" t="s">
        <v>637</v>
      </c>
      <c r="J188" s="287"/>
      <c r="K188" s="335"/>
    </row>
    <row r="189" s="1" customFormat="1" ht="15" customHeight="1">
      <c r="B189" s="312"/>
      <c r="C189" s="348" t="s">
        <v>642</v>
      </c>
      <c r="D189" s="287"/>
      <c r="E189" s="287"/>
      <c r="F189" s="310" t="s">
        <v>562</v>
      </c>
      <c r="G189" s="287"/>
      <c r="H189" s="287" t="s">
        <v>643</v>
      </c>
      <c r="I189" s="287" t="s">
        <v>644</v>
      </c>
      <c r="J189" s="349" t="s">
        <v>645</v>
      </c>
      <c r="K189" s="335"/>
    </row>
    <row r="190" s="1" customFormat="1" ht="15" customHeight="1">
      <c r="B190" s="312"/>
      <c r="C190" s="348" t="s">
        <v>39</v>
      </c>
      <c r="D190" s="287"/>
      <c r="E190" s="287"/>
      <c r="F190" s="310" t="s">
        <v>556</v>
      </c>
      <c r="G190" s="287"/>
      <c r="H190" s="284" t="s">
        <v>646</v>
      </c>
      <c r="I190" s="287" t="s">
        <v>647</v>
      </c>
      <c r="J190" s="287"/>
      <c r="K190" s="335"/>
    </row>
    <row r="191" s="1" customFormat="1" ht="15" customHeight="1">
      <c r="B191" s="312"/>
      <c r="C191" s="348" t="s">
        <v>648</v>
      </c>
      <c r="D191" s="287"/>
      <c r="E191" s="287"/>
      <c r="F191" s="310" t="s">
        <v>556</v>
      </c>
      <c r="G191" s="287"/>
      <c r="H191" s="287" t="s">
        <v>649</v>
      </c>
      <c r="I191" s="287" t="s">
        <v>591</v>
      </c>
      <c r="J191" s="287"/>
      <c r="K191" s="335"/>
    </row>
    <row r="192" s="1" customFormat="1" ht="15" customHeight="1">
      <c r="B192" s="312"/>
      <c r="C192" s="348" t="s">
        <v>650</v>
      </c>
      <c r="D192" s="287"/>
      <c r="E192" s="287"/>
      <c r="F192" s="310" t="s">
        <v>556</v>
      </c>
      <c r="G192" s="287"/>
      <c r="H192" s="287" t="s">
        <v>651</v>
      </c>
      <c r="I192" s="287" t="s">
        <v>591</v>
      </c>
      <c r="J192" s="287"/>
      <c r="K192" s="335"/>
    </row>
    <row r="193" s="1" customFormat="1" ht="15" customHeight="1">
      <c r="B193" s="312"/>
      <c r="C193" s="348" t="s">
        <v>652</v>
      </c>
      <c r="D193" s="287"/>
      <c r="E193" s="287"/>
      <c r="F193" s="310" t="s">
        <v>562</v>
      </c>
      <c r="G193" s="287"/>
      <c r="H193" s="287" t="s">
        <v>653</v>
      </c>
      <c r="I193" s="287" t="s">
        <v>591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654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655</v>
      </c>
      <c r="D200" s="351"/>
      <c r="E200" s="351"/>
      <c r="F200" s="351" t="s">
        <v>656</v>
      </c>
      <c r="G200" s="352"/>
      <c r="H200" s="351" t="s">
        <v>657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647</v>
      </c>
      <c r="D202" s="287"/>
      <c r="E202" s="287"/>
      <c r="F202" s="310" t="s">
        <v>40</v>
      </c>
      <c r="G202" s="287"/>
      <c r="H202" s="287" t="s">
        <v>658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41</v>
      </c>
      <c r="G203" s="287"/>
      <c r="H203" s="287" t="s">
        <v>659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44</v>
      </c>
      <c r="G204" s="287"/>
      <c r="H204" s="287" t="s">
        <v>660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42</v>
      </c>
      <c r="G205" s="287"/>
      <c r="H205" s="287" t="s">
        <v>661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43</v>
      </c>
      <c r="G206" s="287"/>
      <c r="H206" s="287" t="s">
        <v>662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603</v>
      </c>
      <c r="D208" s="287"/>
      <c r="E208" s="287"/>
      <c r="F208" s="310" t="s">
        <v>76</v>
      </c>
      <c r="G208" s="287"/>
      <c r="H208" s="287" t="s">
        <v>663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498</v>
      </c>
      <c r="G209" s="287"/>
      <c r="H209" s="287" t="s">
        <v>499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496</v>
      </c>
      <c r="G210" s="287"/>
      <c r="H210" s="287" t="s">
        <v>664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500</v>
      </c>
      <c r="G211" s="348"/>
      <c r="H211" s="339" t="s">
        <v>501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502</v>
      </c>
      <c r="G212" s="348"/>
      <c r="H212" s="339" t="s">
        <v>665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627</v>
      </c>
      <c r="D214" s="287"/>
      <c r="E214" s="287"/>
      <c r="F214" s="310">
        <v>1</v>
      </c>
      <c r="G214" s="348"/>
      <c r="H214" s="339" t="s">
        <v>666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667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668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669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PC-VIKTOR\Viktor Vaidis</dc:creator>
  <cp:lastModifiedBy>PC-VIKTOR\Viktor Vaidis</cp:lastModifiedBy>
  <dcterms:created xsi:type="dcterms:W3CDTF">2021-06-03T09:16:24Z</dcterms:created>
  <dcterms:modified xsi:type="dcterms:W3CDTF">2021-06-03T09:16:28Z</dcterms:modified>
</cp:coreProperties>
</file>